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90" windowWidth="9450" windowHeight="6780" tabRatio="636" activeTab="1"/>
  </bookViews>
  <sheets>
    <sheet name="Pojazdy - szczegółowo_2015" sheetId="12" r:id="rId1"/>
    <sheet name="Pojazdy - szczegółowo_2016" sheetId="11" r:id="rId2"/>
    <sheet name="Pojazdy EE i HYB" sheetId="10" r:id="rId3"/>
  </sheets>
  <definedNames>
    <definedName name="_IV500000" localSheetId="0">#REF!</definedName>
    <definedName name="_IV500000" localSheetId="1">#REF!</definedName>
    <definedName name="_IV500000">#REF!</definedName>
    <definedName name="_IV99999" localSheetId="0">#REF!</definedName>
    <definedName name="_IV99999" localSheetId="1">#REF!</definedName>
    <definedName name="_IV99999">#REF!</definedName>
    <definedName name="_xlnm.Print_Area" localSheetId="0">'Pojazdy - szczegółowo_2015'!$A$1:$U$102</definedName>
    <definedName name="_xlnm.Print_Area" localSheetId="1">'Pojazdy - szczegółowo_2016'!$A$1:$U$102</definedName>
    <definedName name="_xlnm.Print_Area" localSheetId="2">'Pojazdy EE i HYB'!$A$1:$P$79</definedName>
    <definedName name="qq" localSheetId="0">#REF!</definedName>
    <definedName name="qq">#REF!</definedName>
    <definedName name="qqq" localSheetId="0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J95" i="11" l="1"/>
  <c r="J94" i="11"/>
  <c r="J93" i="11"/>
  <c r="J89" i="11"/>
  <c r="J88" i="11"/>
  <c r="J87" i="11"/>
  <c r="I95" i="12"/>
  <c r="H95" i="12"/>
  <c r="G95" i="12"/>
  <c r="F95" i="12"/>
  <c r="E95" i="12"/>
  <c r="D95" i="12"/>
  <c r="C95" i="12"/>
  <c r="I94" i="12"/>
  <c r="H94" i="12"/>
  <c r="G94" i="12"/>
  <c r="F94" i="12"/>
  <c r="E94" i="12"/>
  <c r="D94" i="12"/>
  <c r="C94" i="12"/>
  <c r="I93" i="12"/>
  <c r="H93" i="12"/>
  <c r="G93" i="12"/>
  <c r="F93" i="12"/>
  <c r="E93" i="12"/>
  <c r="D93" i="12"/>
  <c r="C93" i="12"/>
  <c r="I89" i="12"/>
  <c r="H89" i="12"/>
  <c r="G89" i="12"/>
  <c r="F89" i="12"/>
  <c r="E89" i="12"/>
  <c r="D89" i="12"/>
  <c r="C89" i="12"/>
  <c r="I88" i="12"/>
  <c r="H88" i="12"/>
  <c r="G88" i="12"/>
  <c r="F88" i="12"/>
  <c r="E88" i="12"/>
  <c r="D88" i="12"/>
  <c r="C88" i="12"/>
  <c r="I87" i="12"/>
  <c r="H87" i="12"/>
  <c r="G87" i="12"/>
  <c r="F87" i="12"/>
  <c r="E87" i="12"/>
  <c r="D87" i="12"/>
  <c r="C87" i="12"/>
  <c r="P38" i="12"/>
  <c r="P37" i="12"/>
  <c r="P36" i="12"/>
  <c r="P35" i="12"/>
  <c r="P34" i="12"/>
  <c r="P33" i="12"/>
  <c r="P32" i="12"/>
  <c r="P31" i="12"/>
  <c r="G24" i="12"/>
  <c r="E22" i="12"/>
  <c r="F21" i="12"/>
  <c r="G20" i="12"/>
  <c r="E18" i="12"/>
  <c r="F17" i="12"/>
  <c r="H12" i="12"/>
  <c r="F24" i="12" s="1"/>
  <c r="H11" i="12"/>
  <c r="G23" i="12" s="1"/>
  <c r="H10" i="12"/>
  <c r="H22" i="12" s="1"/>
  <c r="H9" i="12"/>
  <c r="E21" i="12" s="1"/>
  <c r="H8" i="12"/>
  <c r="F20" i="12" s="1"/>
  <c r="H7" i="12"/>
  <c r="G19" i="12" s="1"/>
  <c r="H6" i="12"/>
  <c r="H18" i="12" s="1"/>
  <c r="H5" i="12"/>
  <c r="E17" i="12" s="1"/>
  <c r="D19" i="12" l="1"/>
  <c r="D23" i="12"/>
  <c r="G17" i="12"/>
  <c r="F18" i="12"/>
  <c r="E19" i="12"/>
  <c r="D20" i="12"/>
  <c r="H20" i="12"/>
  <c r="G21" i="12"/>
  <c r="F22" i="12"/>
  <c r="E23" i="12"/>
  <c r="D24" i="12"/>
  <c r="H24" i="12"/>
  <c r="D17" i="12"/>
  <c r="H17" i="12"/>
  <c r="G18" i="12"/>
  <c r="F19" i="12"/>
  <c r="E20" i="12"/>
  <c r="D21" i="12"/>
  <c r="H21" i="12"/>
  <c r="G22" i="12"/>
  <c r="F23" i="12"/>
  <c r="E24" i="12"/>
  <c r="H19" i="12"/>
  <c r="H23" i="12"/>
  <c r="D18" i="12"/>
  <c r="D22" i="12"/>
  <c r="H5" i="11"/>
  <c r="G17" i="11" s="1"/>
  <c r="H6" i="11"/>
  <c r="F18" i="11" s="1"/>
  <c r="H7" i="11"/>
  <c r="F19" i="11" s="1"/>
  <c r="H8" i="11"/>
  <c r="E20" i="11" s="1"/>
  <c r="H9" i="11"/>
  <c r="E21" i="11" s="1"/>
  <c r="H10" i="11"/>
  <c r="E22" i="11" s="1"/>
  <c r="H11" i="11"/>
  <c r="F23" i="11" s="1"/>
  <c r="H12" i="11"/>
  <c r="E24" i="11" s="1"/>
  <c r="E19" i="11"/>
  <c r="H19" i="11"/>
  <c r="D20" i="11"/>
  <c r="H20" i="11"/>
  <c r="D21" i="11"/>
  <c r="G21" i="11"/>
  <c r="H21" i="11"/>
  <c r="D22" i="11"/>
  <c r="F22" i="11"/>
  <c r="G22" i="11"/>
  <c r="H22" i="11"/>
  <c r="E23" i="11"/>
  <c r="H23" i="11"/>
  <c r="P31" i="11"/>
  <c r="P32" i="11"/>
  <c r="P33" i="11"/>
  <c r="P34" i="11"/>
  <c r="P35" i="11"/>
  <c r="P36" i="11"/>
  <c r="P37" i="11"/>
  <c r="P38" i="11"/>
  <c r="C87" i="11"/>
  <c r="D87" i="11"/>
  <c r="E87" i="11"/>
  <c r="F87" i="11"/>
  <c r="G87" i="11"/>
  <c r="H87" i="11"/>
  <c r="I87" i="11"/>
  <c r="C88" i="11"/>
  <c r="D88" i="11"/>
  <c r="E88" i="11"/>
  <c r="F88" i="11"/>
  <c r="G88" i="11"/>
  <c r="H88" i="11"/>
  <c r="I88" i="11"/>
  <c r="C89" i="11"/>
  <c r="D89" i="11"/>
  <c r="E89" i="11"/>
  <c r="F89" i="11"/>
  <c r="G89" i="11"/>
  <c r="H89" i="11"/>
  <c r="I89" i="11"/>
  <c r="C93" i="11"/>
  <c r="D93" i="11"/>
  <c r="E93" i="11"/>
  <c r="F93" i="11"/>
  <c r="G93" i="11"/>
  <c r="H93" i="11"/>
  <c r="I93" i="11"/>
  <c r="C94" i="11"/>
  <c r="D94" i="11"/>
  <c r="E94" i="11"/>
  <c r="F94" i="11"/>
  <c r="G94" i="11"/>
  <c r="H94" i="11"/>
  <c r="I94" i="11"/>
  <c r="C95" i="11"/>
  <c r="D95" i="11"/>
  <c r="E95" i="11"/>
  <c r="F95" i="11"/>
  <c r="G95" i="11"/>
  <c r="H95" i="11"/>
  <c r="I95" i="11"/>
  <c r="H24" i="11" l="1"/>
  <c r="D24" i="11"/>
  <c r="H18" i="11"/>
  <c r="D18" i="11"/>
  <c r="E18" i="11"/>
  <c r="G18" i="11"/>
  <c r="D23" i="11"/>
  <c r="F21" i="11"/>
  <c r="D19" i="11"/>
  <c r="E17" i="11"/>
  <c r="H17" i="11"/>
  <c r="D17" i="11"/>
  <c r="F17" i="11"/>
  <c r="G20" i="11"/>
  <c r="F24" i="11"/>
  <c r="G23" i="11"/>
  <c r="F20" i="11"/>
  <c r="G19" i="11"/>
  <c r="G24" i="11"/>
  <c r="E79" i="10"/>
  <c r="D79" i="10"/>
  <c r="C79" i="10"/>
  <c r="N31" i="10"/>
  <c r="M38" i="10" l="1"/>
  <c r="L38" i="10"/>
  <c r="K38" i="10"/>
  <c r="J38" i="10"/>
  <c r="I38" i="10"/>
  <c r="H38" i="10"/>
  <c r="G38" i="10"/>
  <c r="F38" i="10"/>
  <c r="E38" i="10"/>
  <c r="D38" i="10"/>
  <c r="C38" i="10"/>
  <c r="B38" i="10"/>
  <c r="M5" i="10"/>
  <c r="M31" i="10" s="1"/>
  <c r="M32" i="10" s="1"/>
  <c r="L5" i="10"/>
  <c r="L31" i="10" s="1"/>
  <c r="L32" i="10" s="1"/>
  <c r="K5" i="10"/>
  <c r="J5" i="10"/>
  <c r="I5" i="10"/>
  <c r="H5" i="10"/>
  <c r="G5" i="10"/>
  <c r="F5" i="10"/>
  <c r="E5" i="10"/>
  <c r="D5" i="10"/>
  <c r="C5" i="10"/>
  <c r="B5" i="10"/>
</calcChain>
</file>

<file path=xl/sharedStrings.xml><?xml version="1.0" encoding="utf-8"?>
<sst xmlns="http://schemas.openxmlformats.org/spreadsheetml/2006/main" count="277" uniqueCount="97">
  <si>
    <t>NAPĘD / ROK</t>
  </si>
  <si>
    <t>2004
i wcześniej</t>
  </si>
  <si>
    <t>Energia Elektryczna (EE)</t>
  </si>
  <si>
    <t>Hybryda (HYB)</t>
  </si>
  <si>
    <t>RAZEM (EE + HYB)</t>
  </si>
  <si>
    <t>Źródło: Opracowanie własne RBiASG, WPG, UMG na podstawie danych WSO, UMG sporządzonych na podstawie bazy danych aplikacji "POJAZD" Centralnej Ewidencji Pojazdów.</t>
  </si>
  <si>
    <t>Liczba samochodów osobowych zarejestrowanych w Gdańsku</t>
  </si>
  <si>
    <t>Liczba pojazdów o napędzie elektrycznym i hybrydowym zarejestrowana w Gdańsku</t>
  </si>
  <si>
    <t>Udział pojazdów o napędzie elektrycznym i hybrydowym w liczbie samochodów osobowych zarejestrowanych w Gdańsku</t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</si>
  <si>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na dzień 31 grudnia</t>
    </r>
  </si>
  <si>
    <r>
      <t xml:space="preserve">Liczba pojazdów o napędzie elektrycznym i hybrydowym (napęd elektryczny jako alternatywny) </t>
    </r>
    <r>
      <rPr>
        <b/>
        <u/>
        <sz val="11"/>
        <color theme="4"/>
        <rFont val="Calibri"/>
        <family val="2"/>
        <charset val="238"/>
        <scheme val="minor"/>
      </rPr>
      <t>przyjętych</t>
    </r>
    <r>
      <rPr>
        <b/>
        <sz val="11"/>
        <color theme="4"/>
        <rFont val="Calibri"/>
        <family val="2"/>
        <charset val="238"/>
        <scheme val="minor"/>
      </rPr>
      <t xml:space="preserve"> do ewidencji UMG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</si>
  <si>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wiek (datę produkcji ) 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</si>
  <si>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moc / pojemność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</si>
  <si>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firmę</t>
    </r>
  </si>
  <si>
    <t>LP.</t>
  </si>
  <si>
    <t>Nazwa modelu</t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</si>
  <si>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model</t>
    </r>
  </si>
  <si>
    <t>1.</t>
  </si>
  <si>
    <t>2.</t>
  </si>
  <si>
    <t>3.</t>
  </si>
  <si>
    <t>4.</t>
  </si>
  <si>
    <t>5.</t>
  </si>
  <si>
    <t>Liczba sztuk (EE) widniejąca w bazie</t>
  </si>
  <si>
    <t>Liczba sztuk (HYB) widniejąca w bazie</t>
  </si>
  <si>
    <t>Liczba sztuk (EE + HYB) widniejąca w bazie</t>
  </si>
  <si>
    <t>nd</t>
  </si>
  <si>
    <t>Nissan</t>
  </si>
  <si>
    <t>Peugeot</t>
  </si>
  <si>
    <t>Toyota</t>
  </si>
  <si>
    <t>BMW</t>
  </si>
  <si>
    <t>Auris</t>
  </si>
  <si>
    <t>Prius</t>
  </si>
  <si>
    <t>Yaris</t>
  </si>
  <si>
    <t>Leaf</t>
  </si>
  <si>
    <t>b.d.</t>
  </si>
  <si>
    <t>NAPĘD / POJEMNOŚĆ</t>
  </si>
  <si>
    <t>do 1000cm3</t>
  </si>
  <si>
    <t xml:space="preserve"> 1001cm3-1500cm3</t>
  </si>
  <si>
    <t>1501cm3-2000cm3</t>
  </si>
  <si>
    <t>2001 cm3 i więcej</t>
  </si>
  <si>
    <t>NAPĘD / FIRMA</t>
  </si>
  <si>
    <t>Pozostałe</t>
  </si>
  <si>
    <t>…</t>
  </si>
  <si>
    <t>Źródło: Opracowanie własne na podstawie danych Banku Danych Lokalnych, GUS.</t>
  </si>
  <si>
    <t>2000 i więcej cm3</t>
  </si>
  <si>
    <t>1400-1999 cm3</t>
  </si>
  <si>
    <t>do 1399 cm3</t>
  </si>
  <si>
    <t>Samochody osobowe z Gdańska w stosunku do samochodów osobowych z woj. Pomorskiego</t>
  </si>
  <si>
    <t>POJEMNOŚĆ</t>
  </si>
  <si>
    <t>OBSZAR</t>
  </si>
  <si>
    <t>Udział samochodów osobowych zarejestrowane na terenie Gdańska w stosunku do pojazdów zarejestrowanych na terenie woj. Pomorskiego wg. pojemności silnika (%) w 2015 r.</t>
  </si>
  <si>
    <t>Gdańsk</t>
  </si>
  <si>
    <t>Struktura samochodów osobowych zarejestrowanych na terenie Gdańska wg. pojemności silnika (%) w 2015 r.</t>
  </si>
  <si>
    <t>ogółem</t>
  </si>
  <si>
    <t>woj. pomorskie</t>
  </si>
  <si>
    <t>Samochody osobowe zarejestrowane na terenie Gdańska oraz woj. pomorskiego wg. pojemności silnika (sztuk) w 2015 r.</t>
  </si>
  <si>
    <t>Samochody osobowe zarejestrowane na terenie Gdańska oraz woj. pomorskiego wg wieku w 2015 r.</t>
  </si>
  <si>
    <t>Pojazdy zarejestrowane na terenie Gdańska wg. wieku (sztuk) w 2015 r.</t>
  </si>
  <si>
    <t>Motocykle</t>
  </si>
  <si>
    <t>Autobusy</t>
  </si>
  <si>
    <t>Samochody ciężarowe</t>
  </si>
  <si>
    <t>Samochody osobowe</t>
  </si>
  <si>
    <t>Razem</t>
  </si>
  <si>
    <t>31 lat i starsze</t>
  </si>
  <si>
    <t>26-30 lat</t>
  </si>
  <si>
    <t>21-25 lat</t>
  </si>
  <si>
    <t>16-20 lat</t>
  </si>
  <si>
    <t>12-15 lat</t>
  </si>
  <si>
    <t>10-11 lat</t>
  </si>
  <si>
    <t>8-9 lat</t>
  </si>
  <si>
    <t>6-7 lat</t>
  </si>
  <si>
    <t>4-5 lat</t>
  </si>
  <si>
    <t>3 lata</t>
  </si>
  <si>
    <t>2 lata</t>
  </si>
  <si>
    <t>do 1 roku</t>
  </si>
  <si>
    <t>RODZAJ POJAZDU</t>
  </si>
  <si>
    <t>Pojazdy zarejestrowane na terenie Gdańska oraz woj. pomorskiego wg. wieku (sztuk) w 2015 r.</t>
  </si>
  <si>
    <t>Ciągniki siodłowe</t>
  </si>
  <si>
    <t>LPG
(gaz)</t>
  </si>
  <si>
    <t>ON
(olej napędowy)</t>
  </si>
  <si>
    <t>PB
(benzyna)</t>
  </si>
  <si>
    <t>Udział pojazdów zarejestrowanych na terenie woj. pomorskiego według rodzaju stosowanego paliwa w 2015 r.</t>
  </si>
  <si>
    <t>Udział pojazdów zarejestrowanych na terenie Gdańska oraz woj. pomorskiego wg. rodzajów stosowanego paliwa (%) w 2015 r.</t>
  </si>
  <si>
    <t>Udział pojazdów zarejestrowanych na terenie Gdańska według rodzaju stosowanego paliwa w 2015 r.</t>
  </si>
  <si>
    <t>Pojazdy zarejestrowane na terenie Gdańska oraz woj. pomorskiego wg. rodzajów stosowanego paliwa (sztuk) w 2015 r.</t>
  </si>
  <si>
    <t>Pojazdy szczegółowo</t>
  </si>
  <si>
    <t>Pojazdy zarejestrowane na terenie Gdańska oraz woj. pomorskiego wg. rodzajów stosowanego paliwa (sztuk) w 2016 r.</t>
  </si>
  <si>
    <t>Samochody osobowe zarejestrowane na terenie Gdańska oraz woj. pomorskiego wg. pojemności silnika (sztuk) w latach 2009-2016</t>
  </si>
  <si>
    <t>Struktura samochodów osobowych zarejestrowanych na terenie Gdańska wg. pojemności silnika (%) w latach 2009-2016</t>
  </si>
  <si>
    <t>Udział samochodów osobowych zarejestrowane na terenie Gdańska w stosunku do pojazdów zarejestrowanych na terenie woj. pomorskiego wg. pojemności silnika (%) w latach 2009-2016</t>
  </si>
  <si>
    <t>Udział samochodów osobowych zarejestrowane na terenie Gdańska w stosunku do pojazdów zarejestrowanych na terenie woj. Pomorskiego wg. pojemności silnika (%) w latach 2009-2016</t>
  </si>
  <si>
    <t>Pojazdy zarejestrowane na terenie Gdańska oraz woj. pomorskiego wg. wieku (sztuk) w 2016 r.</t>
  </si>
  <si>
    <t>Pojazdy zarejestrowane na terenie Gdańska wg. wieku (sztuk) w 2016 r.</t>
  </si>
  <si>
    <t>Samochody osobowe zarejestrowane na terenie Gdańska oraz woj. pomorskiego wg wieku w 2016 r.</t>
  </si>
  <si>
    <t>Udział pojazdów zarejestrowanych na terenie Gdańska według rodzaju stosowanego paliwa w 2016 r.</t>
  </si>
  <si>
    <t>Udział pojazdów zarejestrowanych na terenie woj. pomorskiego według rodzaju stosowanego paliwa w 2016 r.</t>
  </si>
  <si>
    <t>Udział pojazdów zarejestrowanych na terenie Gdańska oraz woj. pomorskiego wg. rodzajów stosowanego paliwa (%)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</si>
</sst>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238"/>
    </font>
    <font>
      <i/>
      <sz val="8"/>
      <color theme="1"/>
      <name val="Calibri"/>
      <family val="2"/>
      <charset val="238"/>
      <scheme val="minor"/>
    </font>
    <font>
      <b/>
      <u/>
      <sz val="11"/>
      <color theme="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" fontId="4" fillId="0" borderId="0" xfId="0" applyNumberFormat="1" applyFont="1"/>
    <xf numFmtId="3" fontId="3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8" fillId="0" borderId="0" xfId="0" applyFont="1"/>
    <xf numFmtId="0" fontId="4" fillId="0" borderId="0" xfId="0" applyFont="1" applyFill="1"/>
    <xf numFmtId="0" fontId="5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10" fillId="0" borderId="0" xfId="0" applyFont="1" applyBorder="1" applyAlignment="1"/>
    <xf numFmtId="16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395480"/>
        <c:axId val="243393128"/>
      </c:barChart>
      <c:catAx>
        <c:axId val="24339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43393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393128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433954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5968592"/>
        <c:axId val="245971336"/>
      </c:barChart>
      <c:catAx>
        <c:axId val="24596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71336"/>
        <c:crosses val="autoZero"/>
        <c:auto val="1"/>
        <c:lblAlgn val="ctr"/>
        <c:lblOffset val="100"/>
        <c:noMultiLvlLbl val="0"/>
      </c:catAx>
      <c:valAx>
        <c:axId val="245971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4596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szczegółowo_2016'!$D$17,'Pojazdy - szczegółowo_2016'!$D$19,'Pojazdy - szczegółowo_2016'!$D$21,'Pojazdy - szczegółowo_2016'!$D$23)</c:f>
              <c:numCache>
                <c:formatCode>#\ ##0.0</c:formatCode>
                <c:ptCount val="4"/>
                <c:pt idx="0">
                  <c:v>59.720777360652519</c:v>
                </c:pt>
                <c:pt idx="1">
                  <c:v>24.815354207843544</c:v>
                </c:pt>
                <c:pt idx="2">
                  <c:v>3.5576923076923075</c:v>
                </c:pt>
                <c:pt idx="3">
                  <c:v>0.29145077720207252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szczegółowo_2016'!$E$17,'Pojazdy - szczegółowo_2016'!$E$19,'Pojazdy - szczegółowo_2016'!$E$21,'Pojazdy - szczegółowo_2016'!$E$23)</c:f>
              <c:numCache>
                <c:formatCode>#\ ##0.0</c:formatCode>
                <c:ptCount val="4"/>
                <c:pt idx="0">
                  <c:v>31.158125650187706</c:v>
                </c:pt>
                <c:pt idx="1">
                  <c:v>69.239571413710593</c:v>
                </c:pt>
                <c:pt idx="2">
                  <c:v>94.32692307692308</c:v>
                </c:pt>
                <c:pt idx="3">
                  <c:v>97.344559585492235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szczegółowo_2016'!$F$17,'Pojazdy - szczegółowo_2016'!$F$19,'Pojazdy - szczegółowo_2016'!$F$21,'Pojazdy - szczegółowo_2016'!$F$23)</c:f>
              <c:numCache>
                <c:formatCode>#\ ##0.0</c:formatCode>
                <c:ptCount val="4"/>
                <c:pt idx="0">
                  <c:v>7.8267523029837012</c:v>
                </c:pt>
                <c:pt idx="1">
                  <c:v>3.83075002600645</c:v>
                </c:pt>
                <c:pt idx="2">
                  <c:v>9.6153846153846159E-2</c:v>
                </c:pt>
                <c:pt idx="3">
                  <c:v>0.16191709844559585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szczegółowo_2016'!$G$17,'Pojazdy - szczegółowo_2016'!$G$19,'Pojazdy - szczegółowo_2016'!$G$21,'Pojazdy - szczegółowo_2016'!$G$23)</c:f>
              <c:numCache>
                <c:formatCode>#\ ##0.0</c:formatCode>
                <c:ptCount val="4"/>
                <c:pt idx="0">
                  <c:v>1.294344686176067</c:v>
                </c:pt>
                <c:pt idx="1">
                  <c:v>2.1143243524394046</c:v>
                </c:pt>
                <c:pt idx="2">
                  <c:v>2.0192307692307692</c:v>
                </c:pt>
                <c:pt idx="3">
                  <c:v>2.2020725388601035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12072"/>
        <c:axId val="196414032"/>
      </c:barChart>
      <c:catAx>
        <c:axId val="19641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6414032"/>
        <c:crosses val="autoZero"/>
        <c:auto val="1"/>
        <c:lblAlgn val="ctr"/>
        <c:lblOffset val="100"/>
        <c:noMultiLvlLbl val="0"/>
      </c:catAx>
      <c:valAx>
        <c:axId val="196414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6412072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szczegółowo_2016'!$D$18,'Pojazdy - szczegółowo_2016'!$D$20,'Pojazdy - szczegółowo_2016'!$D$22,'Pojazdy - szczegółowo_2016'!$D$24)</c:f>
              <c:numCache>
                <c:formatCode>#\ ##0.0</c:formatCode>
                <c:ptCount val="4"/>
                <c:pt idx="0">
                  <c:v>48.293885632038347</c:v>
                </c:pt>
                <c:pt idx="1">
                  <c:v>17.607815487827025</c:v>
                </c:pt>
                <c:pt idx="2">
                  <c:v>2.908067542213884</c:v>
                </c:pt>
                <c:pt idx="3">
                  <c:v>0.48224462954844366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szczegółowo_2016'!$E$18,'Pojazdy - szczegółowo_2016'!$E$20,'Pojazdy - szczegółowo_2016'!$E$22,'Pojazdy - szczegółowo_2016'!$E$24)</c:f>
              <c:numCache>
                <c:formatCode>#\ ##0.0</c:formatCode>
                <c:ptCount val="4"/>
                <c:pt idx="0">
                  <c:v>35.039087354291112</c:v>
                </c:pt>
                <c:pt idx="1">
                  <c:v>70.159386383787876</c:v>
                </c:pt>
                <c:pt idx="2">
                  <c:v>85.272045028142585</c:v>
                </c:pt>
                <c:pt idx="3">
                  <c:v>94.208680403331869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szczegółowo_2016'!$F$18,'Pojazdy - szczegółowo_2016'!$F$20,'Pojazdy - szczegółowo_2016'!$F$22,'Pojazdy - szczegółowo_2016'!$F$24)</c:f>
              <c:numCache>
                <c:formatCode>#\ ##0.0</c:formatCode>
                <c:ptCount val="4"/>
                <c:pt idx="0">
                  <c:v>10.509494628770517</c:v>
                </c:pt>
                <c:pt idx="1">
                  <c:v>3.7298764007734295</c:v>
                </c:pt>
                <c:pt idx="2">
                  <c:v>8.0407397480568216E-2</c:v>
                </c:pt>
                <c:pt idx="3">
                  <c:v>0.15782551512494519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szczegółowo_2016'!$G$18,'Pojazdy - szczegółowo_2016'!$G$20,'Pojazdy - szczegółowo_2016'!$G$22,'Pojazdy - szczegółowo_2016'!$G$24)</c:f>
              <c:numCache>
                <c:formatCode>#\ ##0.0</c:formatCode>
                <c:ptCount val="4"/>
                <c:pt idx="0">
                  <c:v>6.1575323849000192</c:v>
                </c:pt>
                <c:pt idx="1">
                  <c:v>8.5029217276116604</c:v>
                </c:pt>
                <c:pt idx="2">
                  <c:v>11.739480032162959</c:v>
                </c:pt>
                <c:pt idx="3">
                  <c:v>5.1512494519947394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339368"/>
        <c:axId val="444344072"/>
      </c:barChart>
      <c:catAx>
        <c:axId val="44433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4072"/>
        <c:crosses val="autoZero"/>
        <c:auto val="1"/>
        <c:lblAlgn val="ctr"/>
        <c:lblOffset val="100"/>
        <c:noMultiLvlLbl val="0"/>
      </c:catAx>
      <c:valAx>
        <c:axId val="4443440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393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19050">
                <a:solidFill>
                  <a:schemeClr val="accent2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szczegółowo_2016'!$D$32:$O$32</c:f>
              <c:numCache>
                <c:formatCode>#,##0</c:formatCode>
                <c:ptCount val="12"/>
                <c:pt idx="0">
                  <c:v>44327</c:v>
                </c:pt>
                <c:pt idx="1">
                  <c:v>22083</c:v>
                </c:pt>
                <c:pt idx="2">
                  <c:v>21511</c:v>
                </c:pt>
                <c:pt idx="3">
                  <c:v>49803</c:v>
                </c:pt>
                <c:pt idx="4">
                  <c:v>49647</c:v>
                </c:pt>
                <c:pt idx="5">
                  <c:v>82473</c:v>
                </c:pt>
                <c:pt idx="6">
                  <c:v>88324</c:v>
                </c:pt>
                <c:pt idx="7">
                  <c:v>197521</c:v>
                </c:pt>
                <c:pt idx="8">
                  <c:v>268897</c:v>
                </c:pt>
                <c:pt idx="9">
                  <c:v>179970</c:v>
                </c:pt>
                <c:pt idx="10">
                  <c:v>104549</c:v>
                </c:pt>
                <c:pt idx="11">
                  <c:v>185943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43680"/>
        <c:axId val="444344856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12700"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szczegółowo_2016'!$D$31:$O$31</c:f>
              <c:numCache>
                <c:formatCode>#,##0</c:formatCode>
                <c:ptCount val="12"/>
                <c:pt idx="0">
                  <c:v>18327</c:v>
                </c:pt>
                <c:pt idx="1">
                  <c:v>8439</c:v>
                </c:pt>
                <c:pt idx="2">
                  <c:v>7440</c:v>
                </c:pt>
                <c:pt idx="3">
                  <c:v>15592</c:v>
                </c:pt>
                <c:pt idx="4">
                  <c:v>13571</c:v>
                </c:pt>
                <c:pt idx="5">
                  <c:v>20250</c:v>
                </c:pt>
                <c:pt idx="6">
                  <c:v>18467</c:v>
                </c:pt>
                <c:pt idx="7">
                  <c:v>35423</c:v>
                </c:pt>
                <c:pt idx="8">
                  <c:v>40235</c:v>
                </c:pt>
                <c:pt idx="9">
                  <c:v>30395</c:v>
                </c:pt>
                <c:pt idx="10">
                  <c:v>22131</c:v>
                </c:pt>
                <c:pt idx="11">
                  <c:v>35038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38976"/>
        <c:axId val="444345248"/>
      </c:lineChart>
      <c:catAx>
        <c:axId val="4443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4856"/>
        <c:crosses val="autoZero"/>
        <c:auto val="1"/>
        <c:lblAlgn val="ctr"/>
        <c:lblOffset val="100"/>
        <c:noMultiLvlLbl val="0"/>
      </c:catAx>
      <c:valAx>
        <c:axId val="444344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3680"/>
        <c:crosses val="autoZero"/>
        <c:crossBetween val="between"/>
      </c:valAx>
      <c:valAx>
        <c:axId val="4443452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38976"/>
        <c:crosses val="max"/>
        <c:crossBetween val="between"/>
      </c:valAx>
      <c:catAx>
        <c:axId val="44433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34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Samochody osobowe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szczegółowo_2016'!$D$31:$O$31</c:f>
              <c:numCache>
                <c:formatCode>#,##0</c:formatCode>
                <c:ptCount val="12"/>
                <c:pt idx="0">
                  <c:v>18327</c:v>
                </c:pt>
                <c:pt idx="1">
                  <c:v>8439</c:v>
                </c:pt>
                <c:pt idx="2">
                  <c:v>7440</c:v>
                </c:pt>
                <c:pt idx="3">
                  <c:v>15592</c:v>
                </c:pt>
                <c:pt idx="4">
                  <c:v>13571</c:v>
                </c:pt>
                <c:pt idx="5">
                  <c:v>20250</c:v>
                </c:pt>
                <c:pt idx="6">
                  <c:v>18467</c:v>
                </c:pt>
                <c:pt idx="7">
                  <c:v>35423</c:v>
                </c:pt>
                <c:pt idx="8">
                  <c:v>40235</c:v>
                </c:pt>
                <c:pt idx="9">
                  <c:v>30395</c:v>
                </c:pt>
                <c:pt idx="10">
                  <c:v>22131</c:v>
                </c:pt>
                <c:pt idx="11">
                  <c:v>35038</c:v>
                </c:pt>
              </c:numCache>
            </c:numRef>
          </c:val>
        </c:ser>
        <c:ser>
          <c:idx val="1"/>
          <c:order val="1"/>
          <c:tx>
            <c:v>Samochody cieżarowe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szczegółowo_2016'!$D$33:$O$33</c:f>
              <c:numCache>
                <c:formatCode>#,##0</c:formatCode>
                <c:ptCount val="12"/>
                <c:pt idx="0">
                  <c:v>2334</c:v>
                </c:pt>
                <c:pt idx="1">
                  <c:v>1336</c:v>
                </c:pt>
                <c:pt idx="2">
                  <c:v>932</c:v>
                </c:pt>
                <c:pt idx="3">
                  <c:v>1815</c:v>
                </c:pt>
                <c:pt idx="4">
                  <c:v>3289</c:v>
                </c:pt>
                <c:pt idx="5">
                  <c:v>2613</c:v>
                </c:pt>
                <c:pt idx="6">
                  <c:v>1986</c:v>
                </c:pt>
                <c:pt idx="7">
                  <c:v>4804</c:v>
                </c:pt>
                <c:pt idx="8">
                  <c:v>6583</c:v>
                </c:pt>
                <c:pt idx="9">
                  <c:v>4090</c:v>
                </c:pt>
                <c:pt idx="10">
                  <c:v>3345</c:v>
                </c:pt>
                <c:pt idx="11">
                  <c:v>5325</c:v>
                </c:pt>
              </c:numCache>
            </c:numRef>
          </c:val>
        </c:ser>
        <c:ser>
          <c:idx val="2"/>
          <c:order val="2"/>
          <c:tx>
            <c:v>Autobusy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szczegółowo_2016'!$D$35:$O$35</c:f>
              <c:numCache>
                <c:formatCode>#,##0</c:formatCode>
                <c:ptCount val="12"/>
                <c:pt idx="0">
                  <c:v>43</c:v>
                </c:pt>
                <c:pt idx="1">
                  <c:v>4</c:v>
                </c:pt>
                <c:pt idx="2">
                  <c:v>9</c:v>
                </c:pt>
                <c:pt idx="3">
                  <c:v>33</c:v>
                </c:pt>
                <c:pt idx="4">
                  <c:v>28</c:v>
                </c:pt>
                <c:pt idx="5">
                  <c:v>62</c:v>
                </c:pt>
                <c:pt idx="6">
                  <c:v>52</c:v>
                </c:pt>
                <c:pt idx="7">
                  <c:v>110</c:v>
                </c:pt>
                <c:pt idx="8">
                  <c:v>174</c:v>
                </c:pt>
                <c:pt idx="9">
                  <c:v>174</c:v>
                </c:pt>
                <c:pt idx="10">
                  <c:v>190</c:v>
                </c:pt>
                <c:pt idx="11">
                  <c:v>161</c:v>
                </c:pt>
              </c:numCache>
            </c:numRef>
          </c:val>
        </c:ser>
        <c:ser>
          <c:idx val="3"/>
          <c:order val="3"/>
          <c:tx>
            <c:v>Motocykle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'Pojazdy - szczegółowo_2016'!$D$30:$O$30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szczegółowo_2016'!$D$37:$O$37</c:f>
              <c:numCache>
                <c:formatCode>#,##0</c:formatCode>
                <c:ptCount val="12"/>
                <c:pt idx="0">
                  <c:v>547</c:v>
                </c:pt>
                <c:pt idx="1">
                  <c:v>218</c:v>
                </c:pt>
                <c:pt idx="2">
                  <c:v>140</c:v>
                </c:pt>
                <c:pt idx="3">
                  <c:v>330</c:v>
                </c:pt>
                <c:pt idx="4">
                  <c:v>492</c:v>
                </c:pt>
                <c:pt idx="5">
                  <c:v>688</c:v>
                </c:pt>
                <c:pt idx="6">
                  <c:v>690</c:v>
                </c:pt>
                <c:pt idx="7">
                  <c:v>1185</c:v>
                </c:pt>
                <c:pt idx="8">
                  <c:v>1178</c:v>
                </c:pt>
                <c:pt idx="9">
                  <c:v>680</c:v>
                </c:pt>
                <c:pt idx="10">
                  <c:v>819</c:v>
                </c:pt>
                <c:pt idx="11">
                  <c:v>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444342504"/>
        <c:axId val="444340152"/>
      </c:barChart>
      <c:catAx>
        <c:axId val="444342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0152"/>
        <c:crosses val="autoZero"/>
        <c:auto val="1"/>
        <c:lblAlgn val="ctr"/>
        <c:lblOffset val="100"/>
        <c:noMultiLvlLbl val="0"/>
      </c:catAx>
      <c:valAx>
        <c:axId val="444340152"/>
        <c:scaling>
          <c:orientation val="minMax"/>
          <c:max val="50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'Pojazdy - szczegółowo_2016'!$C$92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szczegółowo_2016'!$C$93:$C$95</c:f>
              <c:numCache>
                <c:formatCode>#\ ##0.0</c:formatCode>
                <c:ptCount val="3"/>
                <c:pt idx="0">
                  <c:v>21.837896137870896</c:v>
                </c:pt>
                <c:pt idx="1">
                  <c:v>21.899715751601796</c:v>
                </c:pt>
                <c:pt idx="2">
                  <c:v>23.628648446467956</c:v>
                </c:pt>
              </c:numCache>
            </c:numRef>
          </c:val>
        </c:ser>
        <c:ser>
          <c:idx val="1"/>
          <c:order val="1"/>
          <c:tx>
            <c:strRef>
              <c:f>'Pojazdy - szczegółowo_2016'!$D$92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szczegółowo_2016'!$D$93:$D$95</c:f>
              <c:numCache>
                <c:formatCode>#\ ##0.0</c:formatCode>
                <c:ptCount val="3"/>
                <c:pt idx="0">
                  <c:v>21.63077186979465</c:v>
                </c:pt>
                <c:pt idx="1">
                  <c:v>21.388732359606944</c:v>
                </c:pt>
                <c:pt idx="2">
                  <c:v>23.310439224696307</c:v>
                </c:pt>
              </c:numCache>
            </c:numRef>
          </c:val>
        </c:ser>
        <c:ser>
          <c:idx val="2"/>
          <c:order val="2"/>
          <c:tx>
            <c:strRef>
              <c:f>'Pojazdy - szczegółowo_2016'!$E$92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szczegółowo_2016'!$E$93:$E$95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strRef>
              <c:f>'Pojazdy - szczegółowo_2016'!$F$92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szczegółowo_2016'!$F$93:$F$95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strRef>
              <c:f>'Pojazdy - szczegółowo_2016'!$G$92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szczegółowo_2016'!$G$93:$G$95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strRef>
              <c:f>'Pojazdy - szczegółowo_2016'!$H$92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szczegółowo_2016'!$H$93:$H$95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strRef>
              <c:f>'Pojazdy - szczegółowo_2016'!$I$92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szczegółowo_2016'!$I$93:$I$95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ser>
          <c:idx val="7"/>
          <c:order val="7"/>
          <c:tx>
            <c:strRef>
              <c:f>'Pojazdy - szczegółowo_2016'!$J$92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szczegółowo_2016'!$J$93:$J$95</c:f>
              <c:numCache>
                <c:formatCode>#\ ##0.0</c:formatCode>
                <c:ptCount val="3"/>
                <c:pt idx="0">
                  <c:v>21.233580904911129</c:v>
                </c:pt>
                <c:pt idx="1">
                  <c:v>19.863162733459852</c:v>
                </c:pt>
                <c:pt idx="2">
                  <c:v>21.088174554073248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338584"/>
        <c:axId val="444345640"/>
      </c:barChart>
      <c:catAx>
        <c:axId val="44433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5640"/>
        <c:crosses val="autoZero"/>
        <c:auto val="1"/>
        <c:lblAlgn val="ctr"/>
        <c:lblOffset val="100"/>
        <c:noMultiLvlLbl val="0"/>
      </c:catAx>
      <c:valAx>
        <c:axId val="44434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3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szczegółowo_2016'!$C$87:$C$89</c:f>
              <c:numCache>
                <c:formatCode>#\ ##0.0</c:formatCode>
                <c:ptCount val="3"/>
                <c:pt idx="0">
                  <c:v>44.753314302644384</c:v>
                </c:pt>
                <c:pt idx="1">
                  <c:v>46.631144804104608</c:v>
                </c:pt>
                <c:pt idx="2">
                  <c:v>8.6155408932510031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szczegółowo_2016'!$D$87:$D$89</c:f>
              <c:numCache>
                <c:formatCode>#\ ##0.0</c:formatCode>
                <c:ptCount val="3"/>
                <c:pt idx="0">
                  <c:v>43.77852186505018</c:v>
                </c:pt>
                <c:pt idx="1">
                  <c:v>47.508348141482152</c:v>
                </c:pt>
                <c:pt idx="2">
                  <c:v>8.7131299934676658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szczegółowo_2016'!$E$87:$E$89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szczegółowo_2016'!$F$87:$F$89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szczegółowo_2016'!$G$87:$G$89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szczegółowo_2016'!$H$87:$H$89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szczegółowo_2016'!$I$87:$I$89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ser>
          <c:idx val="7"/>
          <c:order val="7"/>
          <c:tx>
            <c:strRef>
              <c:f>'Pojazdy - szczegółowo_2016'!$J$86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szczegółowo_2016'!$B$87:$B$89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szczegółowo_2016'!$J$87:$J$89</c:f>
              <c:numCache>
                <c:formatCode>#\ ##0.0</c:formatCode>
                <c:ptCount val="3"/>
                <c:pt idx="0">
                  <c:v>38.92230916519668</c:v>
                </c:pt>
                <c:pt idx="1">
                  <c:v>51.95584000482458</c:v>
                </c:pt>
                <c:pt idx="2">
                  <c:v>9.121850829978742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341328"/>
        <c:axId val="444341720"/>
      </c:barChart>
      <c:catAx>
        <c:axId val="44434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1720"/>
        <c:crosses val="autoZero"/>
        <c:auto val="1"/>
        <c:lblAlgn val="ctr"/>
        <c:lblOffset val="100"/>
        <c:noMultiLvlLbl val="0"/>
      </c:catAx>
      <c:valAx>
        <c:axId val="44434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Liczba pojazdów o napędzie elekrycznym</a:t>
            </a:r>
            <a:r>
              <a:rPr lang="pl-PL" sz="1200" baseline="0"/>
              <a:t> i hybrydowym figurująca w ewidencji UMG</a:t>
            </a:r>
            <a:endParaRPr lang="pl-PL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0505507153811099E-2"/>
          <c:y val="0.11920238233369516"/>
          <c:w val="0.94090556170972928"/>
          <c:h val="0.68804021130489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'Pojazdy EE i HYB'!$A$3</c:f>
              <c:strCache>
                <c:ptCount val="1"/>
                <c:pt idx="0">
                  <c:v>Energia Elektryczna (EE)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EE i HYB'!$B$2:$N$2</c:f>
              <c:strCache>
                <c:ptCount val="13"/>
                <c:pt idx="0">
                  <c:v>2004
i wcześniej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'Pojazdy EE i HYB'!$B$3:$N$3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28</c:v>
                </c:pt>
                <c:pt idx="10">
                  <c:v>32</c:v>
                </c:pt>
                <c:pt idx="11">
                  <c:v>37</c:v>
                </c:pt>
                <c:pt idx="12">
                  <c:v>45</c:v>
                </c:pt>
              </c:numCache>
            </c:numRef>
          </c:val>
        </c:ser>
        <c:ser>
          <c:idx val="1"/>
          <c:order val="1"/>
          <c:tx>
            <c:strRef>
              <c:f>'Pojazdy EE i HYB'!$A$4</c:f>
              <c:strCache>
                <c:ptCount val="1"/>
                <c:pt idx="0">
                  <c:v>Hybryda (HYB)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EE i HYB'!$B$2:$N$2</c:f>
              <c:strCache>
                <c:ptCount val="13"/>
                <c:pt idx="0">
                  <c:v>2004
i wcześniej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'Pojazdy EE i HYB'!$B$4:$N$4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17</c:v>
                </c:pt>
                <c:pt idx="10">
                  <c:v>35</c:v>
                </c:pt>
                <c:pt idx="11">
                  <c:v>85</c:v>
                </c:pt>
                <c:pt idx="1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axId val="444342896"/>
        <c:axId val="444343288"/>
      </c:barChart>
      <c:catAx>
        <c:axId val="44434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3288"/>
        <c:crosses val="autoZero"/>
        <c:auto val="1"/>
        <c:lblAlgn val="ctr"/>
        <c:lblOffset val="100"/>
        <c:noMultiLvlLbl val="0"/>
      </c:catAx>
      <c:valAx>
        <c:axId val="44434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34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965879265091862E-2"/>
          <c:y val="0.18405100389850346"/>
          <c:w val="0.2431827390397493"/>
          <c:h val="0.17322454354997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'Pojazdy EE i HYB'!$B$50:$E$50</c:f>
              <c:strCache>
                <c:ptCount val="4"/>
                <c:pt idx="0">
                  <c:v>do 1000cm3</c:v>
                </c:pt>
                <c:pt idx="1">
                  <c:v> 1001cm3-1500cm3</c:v>
                </c:pt>
                <c:pt idx="2">
                  <c:v>1501cm3-2000cm3</c:v>
                </c:pt>
                <c:pt idx="3">
                  <c:v>2001 cm3 i więcej</c:v>
                </c:pt>
              </c:strCache>
            </c:strRef>
          </c:cat>
          <c:val>
            <c:numRef>
              <c:f>'Pojazdy EE i HYB'!$B$52:$E$52</c:f>
              <c:numCache>
                <c:formatCode>General</c:formatCode>
                <c:ptCount val="4"/>
                <c:pt idx="0">
                  <c:v>2</c:v>
                </c:pt>
                <c:pt idx="1">
                  <c:v>40</c:v>
                </c:pt>
                <c:pt idx="2">
                  <c:v>80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'Pojazdy EE i HYB'!$B$61:$E$61</c:f>
              <c:strCache>
                <c:ptCount val="4"/>
                <c:pt idx="0">
                  <c:v>Toyota</c:v>
                </c:pt>
                <c:pt idx="1">
                  <c:v>Peugeot</c:v>
                </c:pt>
                <c:pt idx="2">
                  <c:v>Nissan</c:v>
                </c:pt>
                <c:pt idx="3">
                  <c:v>BMW</c:v>
                </c:pt>
              </c:strCache>
            </c:strRef>
          </c:cat>
          <c:val>
            <c:numRef>
              <c:f>'Pojazdy EE i HYB'!$B$64:$E$64</c:f>
              <c:numCache>
                <c:formatCode>General</c:formatCode>
                <c:ptCount val="4"/>
                <c:pt idx="0">
                  <c:v>88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3393520"/>
        <c:axId val="243394304"/>
      </c:barChart>
      <c:catAx>
        <c:axId val="24339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394304"/>
        <c:crosses val="autoZero"/>
        <c:auto val="1"/>
        <c:lblAlgn val="ctr"/>
        <c:lblOffset val="100"/>
        <c:noMultiLvlLbl val="0"/>
      </c:catAx>
      <c:valAx>
        <c:axId val="243394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4339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szczegółowo_2015'!$D$17,'Pojazdy - szczegółowo_2015'!$D$19,'Pojazdy - szczegółowo_2015'!$D$21,'Pojazdy - szczegółowo_2015'!$D$23)</c:f>
              <c:numCache>
                <c:formatCode>#\ ##0.0</c:formatCode>
                <c:ptCount val="4"/>
                <c:pt idx="0">
                  <c:v>60.511568486064519</c:v>
                </c:pt>
                <c:pt idx="1">
                  <c:v>26.076517563547156</c:v>
                </c:pt>
                <c:pt idx="2">
                  <c:v>3.6966824644549763</c:v>
                </c:pt>
                <c:pt idx="3">
                  <c:v>0.34342803621604745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szczegółowo_2015'!$E$17,'Pojazdy - szczegółowo_2015'!$E$19,'Pojazdy - szczegółowo_2015'!$E$21,'Pojazdy - szczegółowo_2015'!$E$23)</c:f>
              <c:numCache>
                <c:formatCode>#\ ##0.0</c:formatCode>
                <c:ptCount val="4"/>
                <c:pt idx="0">
                  <c:v>30.316722575790827</c:v>
                </c:pt>
                <c:pt idx="1">
                  <c:v>67.808862675504983</c:v>
                </c:pt>
                <c:pt idx="2">
                  <c:v>94.123222748815166</c:v>
                </c:pt>
                <c:pt idx="3">
                  <c:v>97.28379644083671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szczegółowo_2015'!$F$17,'Pojazdy - szczegółowo_2015'!$F$19,'Pojazdy - szczegółowo_2015'!$F$21,'Pojazdy - szczegółowo_2015'!$F$23)</c:f>
              <c:numCache>
                <c:formatCode>#\ ##0.0</c:formatCode>
                <c:ptCount val="4"/>
                <c:pt idx="0">
                  <c:v>7.8373357996049791</c:v>
                </c:pt>
                <c:pt idx="1">
                  <c:v>3.9563651547575551</c:v>
                </c:pt>
                <c:pt idx="2">
                  <c:v>0.18957345971563982</c:v>
                </c:pt>
                <c:pt idx="3">
                  <c:v>0.280986575085857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szczegółowo_2015'!$G$17,'Pojazdy - szczegółowo_2015'!$G$19,'Pojazdy - szczegółowo_2015'!$G$21,'Pojazdy - szczegółowo_2015'!$G$23)</c:f>
              <c:numCache>
                <c:formatCode>#\ ##0.0</c:formatCode>
                <c:ptCount val="4"/>
                <c:pt idx="0">
                  <c:v>1.3343731385396744</c:v>
                </c:pt>
                <c:pt idx="1">
                  <c:v>2.1582546061903023</c:v>
                </c:pt>
                <c:pt idx="2">
                  <c:v>1.9905213270142181</c:v>
                </c:pt>
                <c:pt idx="3">
                  <c:v>2.0917889478613798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389600"/>
        <c:axId val="243395088"/>
      </c:barChart>
      <c:catAx>
        <c:axId val="2433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395088"/>
        <c:crosses val="autoZero"/>
        <c:auto val="1"/>
        <c:lblAlgn val="ctr"/>
        <c:lblOffset val="100"/>
        <c:noMultiLvlLbl val="0"/>
      </c:catAx>
      <c:valAx>
        <c:axId val="243395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389600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szczegółowo_2015'!$D$18,'Pojazdy - szczegółowo_2015'!$D$20,'Pojazdy - szczegółowo_2015'!$D$22,'Pojazdy - szczegółowo_2015'!$D$24)</c:f>
              <c:numCache>
                <c:formatCode>#\ ##0.0</c:formatCode>
                <c:ptCount val="4"/>
                <c:pt idx="0">
                  <c:v>48.78385899889409</c:v>
                </c:pt>
                <c:pt idx="1">
                  <c:v>18.4932780555039</c:v>
                </c:pt>
                <c:pt idx="2">
                  <c:v>3.0451866404715129</c:v>
                </c:pt>
                <c:pt idx="3">
                  <c:v>0.52825205169323652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szczegółowo_2015'!$E$18,'Pojazdy - szczegółowo_2015'!$E$20,'Pojazdy - szczegółowo_2015'!$E$22,'Pojazdy - szczegółowo_2015'!$E$24)</c:f>
              <c:numCache>
                <c:formatCode>#\ ##0.0</c:formatCode>
                <c:ptCount val="4"/>
                <c:pt idx="0">
                  <c:v>34.12020929144812</c:v>
                </c:pt>
                <c:pt idx="1">
                  <c:v>68.925910935602786</c:v>
                </c:pt>
                <c:pt idx="2">
                  <c:v>84.731967443165871</c:v>
                </c:pt>
                <c:pt idx="3">
                  <c:v>93.731723422318652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szczegółowo_2015'!$F$18,'Pojazdy - szczegółowo_2015'!$F$20,'Pojazdy - szczegółowo_2015'!$F$22,'Pojazdy - szczegółowo_2015'!$F$24)</c:f>
              <c:numCache>
                <c:formatCode>#\ ##0.0</c:formatCode>
                <c:ptCount val="4"/>
                <c:pt idx="0">
                  <c:v>10.611596659156582</c:v>
                </c:pt>
                <c:pt idx="1">
                  <c:v>3.8521281599702464</c:v>
                </c:pt>
                <c:pt idx="2">
                  <c:v>7.0165590794274493E-2</c:v>
                </c:pt>
                <c:pt idx="3">
                  <c:v>0.18866144703329873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szczegółowo_2015'!$G$18,'Pojazdy - szczegółowo_2015'!$G$20,'Pojazdy - szczegółowo_2015'!$G$22,'Pojazdy - szczegółowo_2015'!$G$24)</c:f>
              <c:numCache>
                <c:formatCode>#\ ##0.0</c:formatCode>
                <c:ptCount val="4"/>
                <c:pt idx="0">
                  <c:v>6.4843350505012154</c:v>
                </c:pt>
                <c:pt idx="1">
                  <c:v>8.7286828489230661</c:v>
                </c:pt>
                <c:pt idx="2">
                  <c:v>12.15268032556834</c:v>
                </c:pt>
                <c:pt idx="3">
                  <c:v>5.5513630789548154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391168"/>
        <c:axId val="243388424"/>
      </c:barChart>
      <c:catAx>
        <c:axId val="2433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388424"/>
        <c:crosses val="autoZero"/>
        <c:auto val="1"/>
        <c:lblAlgn val="ctr"/>
        <c:lblOffset val="100"/>
        <c:noMultiLvlLbl val="0"/>
      </c:catAx>
      <c:valAx>
        <c:axId val="243388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3911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19050">
                <a:solidFill>
                  <a:schemeClr val="accent2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szczegółowo_2015'!$D$32:$O$32</c:f>
              <c:numCache>
                <c:formatCode>#,##0</c:formatCode>
                <c:ptCount val="12"/>
                <c:pt idx="0">
                  <c:v>38180</c:v>
                </c:pt>
                <c:pt idx="1">
                  <c:v>19760</c:v>
                </c:pt>
                <c:pt idx="2">
                  <c:v>21048</c:v>
                </c:pt>
                <c:pt idx="3">
                  <c:v>44863</c:v>
                </c:pt>
                <c:pt idx="4">
                  <c:v>57625</c:v>
                </c:pt>
                <c:pt idx="5">
                  <c:v>78383</c:v>
                </c:pt>
                <c:pt idx="6">
                  <c:v>88385</c:v>
                </c:pt>
                <c:pt idx="7">
                  <c:v>190886</c:v>
                </c:pt>
                <c:pt idx="8">
                  <c:v>259358</c:v>
                </c:pt>
                <c:pt idx="9">
                  <c:v>173318</c:v>
                </c:pt>
                <c:pt idx="10">
                  <c:v>95485</c:v>
                </c:pt>
                <c:pt idx="11">
                  <c:v>170600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4472"/>
        <c:axId val="245969376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12700"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szczegółowo_2015'!$D$31:$O$31</c:f>
              <c:numCache>
                <c:formatCode>#,##0</c:formatCode>
                <c:ptCount val="12"/>
                <c:pt idx="0">
                  <c:v>14832</c:v>
                </c:pt>
                <c:pt idx="1">
                  <c:v>7142</c:v>
                </c:pt>
                <c:pt idx="2">
                  <c:v>7225</c:v>
                </c:pt>
                <c:pt idx="3">
                  <c:v>13828</c:v>
                </c:pt>
                <c:pt idx="4">
                  <c:v>15783</c:v>
                </c:pt>
                <c:pt idx="5">
                  <c:v>19023</c:v>
                </c:pt>
                <c:pt idx="6">
                  <c:v>18796</c:v>
                </c:pt>
                <c:pt idx="7">
                  <c:v>34109</c:v>
                </c:pt>
                <c:pt idx="8">
                  <c:v>40106</c:v>
                </c:pt>
                <c:pt idx="9">
                  <c:v>30545</c:v>
                </c:pt>
                <c:pt idx="10">
                  <c:v>21670</c:v>
                </c:pt>
                <c:pt idx="11">
                  <c:v>32117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2120"/>
        <c:axId val="245975256"/>
      </c:lineChart>
      <c:catAx>
        <c:axId val="24597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69376"/>
        <c:crosses val="autoZero"/>
        <c:auto val="1"/>
        <c:lblAlgn val="ctr"/>
        <c:lblOffset val="100"/>
        <c:noMultiLvlLbl val="0"/>
      </c:catAx>
      <c:valAx>
        <c:axId val="245969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4472"/>
        <c:crosses val="autoZero"/>
        <c:crossBetween val="between"/>
      </c:valAx>
      <c:valAx>
        <c:axId val="2459752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2120"/>
        <c:crosses val="max"/>
        <c:crossBetween val="between"/>
      </c:valAx>
      <c:catAx>
        <c:axId val="245972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97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Samochody osobowe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szczegółowo_2015'!$D$31:$O$31</c:f>
              <c:numCache>
                <c:formatCode>#,##0</c:formatCode>
                <c:ptCount val="12"/>
                <c:pt idx="0">
                  <c:v>14832</c:v>
                </c:pt>
                <c:pt idx="1">
                  <c:v>7142</c:v>
                </c:pt>
                <c:pt idx="2">
                  <c:v>7225</c:v>
                </c:pt>
                <c:pt idx="3">
                  <c:v>13828</c:v>
                </c:pt>
                <c:pt idx="4">
                  <c:v>15783</c:v>
                </c:pt>
                <c:pt idx="5">
                  <c:v>19023</c:v>
                </c:pt>
                <c:pt idx="6">
                  <c:v>18796</c:v>
                </c:pt>
                <c:pt idx="7">
                  <c:v>34109</c:v>
                </c:pt>
                <c:pt idx="8">
                  <c:v>40106</c:v>
                </c:pt>
                <c:pt idx="9">
                  <c:v>30545</c:v>
                </c:pt>
                <c:pt idx="10">
                  <c:v>21670</c:v>
                </c:pt>
                <c:pt idx="11">
                  <c:v>32117</c:v>
                </c:pt>
              </c:numCache>
            </c:numRef>
          </c:val>
        </c:ser>
        <c:ser>
          <c:idx val="1"/>
          <c:order val="1"/>
          <c:tx>
            <c:v>Samochody cieżarowe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szczegółowo_2015'!$D$33:$O$33</c:f>
              <c:numCache>
                <c:formatCode>#,##0</c:formatCode>
                <c:ptCount val="12"/>
                <c:pt idx="0">
                  <c:v>2326</c:v>
                </c:pt>
                <c:pt idx="1">
                  <c:v>950</c:v>
                </c:pt>
                <c:pt idx="2">
                  <c:v>789</c:v>
                </c:pt>
                <c:pt idx="3">
                  <c:v>2947</c:v>
                </c:pt>
                <c:pt idx="4">
                  <c:v>2797</c:v>
                </c:pt>
                <c:pt idx="5">
                  <c:v>2268</c:v>
                </c:pt>
                <c:pt idx="6">
                  <c:v>2381</c:v>
                </c:pt>
                <c:pt idx="7">
                  <c:v>5300</c:v>
                </c:pt>
                <c:pt idx="8">
                  <c:v>6725</c:v>
                </c:pt>
                <c:pt idx="9">
                  <c:v>3564</c:v>
                </c:pt>
                <c:pt idx="10">
                  <c:v>3296</c:v>
                </c:pt>
                <c:pt idx="11">
                  <c:v>4975</c:v>
                </c:pt>
              </c:numCache>
            </c:numRef>
          </c:val>
        </c:ser>
        <c:ser>
          <c:idx val="2"/>
          <c:order val="2"/>
          <c:tx>
            <c:v>Autobusy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szczegółowo_2015'!$D$35:$O$35</c:f>
              <c:numCache>
                <c:formatCode>#,##0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3</c:v>
                </c:pt>
                <c:pt idx="3">
                  <c:v>30</c:v>
                </c:pt>
                <c:pt idx="4">
                  <c:v>67</c:v>
                </c:pt>
                <c:pt idx="5">
                  <c:v>56</c:v>
                </c:pt>
                <c:pt idx="6">
                  <c:v>33</c:v>
                </c:pt>
                <c:pt idx="7">
                  <c:v>137</c:v>
                </c:pt>
                <c:pt idx="8">
                  <c:v>219</c:v>
                </c:pt>
                <c:pt idx="9">
                  <c:v>172</c:v>
                </c:pt>
                <c:pt idx="10">
                  <c:v>174</c:v>
                </c:pt>
                <c:pt idx="11">
                  <c:v>146</c:v>
                </c:pt>
              </c:numCache>
            </c:numRef>
          </c:val>
        </c:ser>
        <c:ser>
          <c:idx val="3"/>
          <c:order val="3"/>
          <c:tx>
            <c:v>Motocykle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'Pojazdy - szczegółowo_2015'!$D$30:$O$30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szczegółowo_2015'!$D$37:$O$37</c:f>
              <c:numCache>
                <c:formatCode>#,##0</c:formatCode>
                <c:ptCount val="12"/>
                <c:pt idx="0">
                  <c:v>422</c:v>
                </c:pt>
                <c:pt idx="1">
                  <c:v>130</c:v>
                </c:pt>
                <c:pt idx="2">
                  <c:v>133</c:v>
                </c:pt>
                <c:pt idx="3">
                  <c:v>371</c:v>
                </c:pt>
                <c:pt idx="4">
                  <c:v>572</c:v>
                </c:pt>
                <c:pt idx="5">
                  <c:v>712</c:v>
                </c:pt>
                <c:pt idx="6">
                  <c:v>629</c:v>
                </c:pt>
                <c:pt idx="7">
                  <c:v>1046</c:v>
                </c:pt>
                <c:pt idx="8">
                  <c:v>1022</c:v>
                </c:pt>
                <c:pt idx="9">
                  <c:v>719</c:v>
                </c:pt>
                <c:pt idx="10">
                  <c:v>754</c:v>
                </c:pt>
                <c:pt idx="11">
                  <c:v>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245975648"/>
        <c:axId val="245976040"/>
      </c:barChart>
      <c:catAx>
        <c:axId val="245975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6040"/>
        <c:crosses val="autoZero"/>
        <c:auto val="1"/>
        <c:lblAlgn val="ctr"/>
        <c:lblOffset val="100"/>
        <c:noMultiLvlLbl val="0"/>
      </c:catAx>
      <c:valAx>
        <c:axId val="245976040"/>
        <c:scaling>
          <c:orientation val="minMax"/>
          <c:max val="50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szczegółowo_2015'!$C$93:$C$95</c:f>
              <c:numCache>
                <c:formatCode>#\ ##0.0</c:formatCode>
                <c:ptCount val="3"/>
                <c:pt idx="0">
                  <c:v>21.837896137870896</c:v>
                </c:pt>
                <c:pt idx="1">
                  <c:v>21.899715751601796</c:v>
                </c:pt>
                <c:pt idx="2">
                  <c:v>23.628648446467956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szczegółowo_2015'!$D$93:$D$95</c:f>
              <c:numCache>
                <c:formatCode>#\ ##0.0</c:formatCode>
                <c:ptCount val="3"/>
                <c:pt idx="0">
                  <c:v>21.63077186979465</c:v>
                </c:pt>
                <c:pt idx="1">
                  <c:v>21.388732359606944</c:v>
                </c:pt>
                <c:pt idx="2">
                  <c:v>23.310439224696307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szczegółowo_2015'!$E$93:$E$95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szczegółowo_2015'!$F$93:$F$95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szczegółowo_2015'!$G$93:$G$95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szczegółowo_2015'!$H$93:$H$95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szczegółowo_2015'!$I$93:$I$95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973688"/>
        <c:axId val="245968984"/>
      </c:barChart>
      <c:catAx>
        <c:axId val="24597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68984"/>
        <c:crosses val="autoZero"/>
        <c:auto val="1"/>
        <c:lblAlgn val="ctr"/>
        <c:lblOffset val="100"/>
        <c:noMultiLvlLbl val="0"/>
      </c:catAx>
      <c:valAx>
        <c:axId val="24596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szczegółowo_2015'!$C$87:$C$89</c:f>
              <c:numCache>
                <c:formatCode>#\ ##0.0</c:formatCode>
                <c:ptCount val="3"/>
                <c:pt idx="0">
                  <c:v>44.753314302644384</c:v>
                </c:pt>
                <c:pt idx="1">
                  <c:v>46.631144804104608</c:v>
                </c:pt>
                <c:pt idx="2">
                  <c:v>8.6155408932510031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szczegółowo_2015'!$D$87:$D$89</c:f>
              <c:numCache>
                <c:formatCode>#\ ##0.0</c:formatCode>
                <c:ptCount val="3"/>
                <c:pt idx="0">
                  <c:v>43.77852186505018</c:v>
                </c:pt>
                <c:pt idx="1">
                  <c:v>47.508348141482152</c:v>
                </c:pt>
                <c:pt idx="2">
                  <c:v>8.7131299934676658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szczegółowo_2015'!$E$87:$E$89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szczegółowo_2015'!$F$87:$F$89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szczegółowo_2015'!$G$87:$G$89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szczegółowo_2015'!$H$87:$H$89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szczegółowo_2015'!$I$87:$I$89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970160"/>
        <c:axId val="245974080"/>
      </c:barChart>
      <c:catAx>
        <c:axId val="2459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4080"/>
        <c:crosses val="autoZero"/>
        <c:auto val="1"/>
        <c:lblAlgn val="ctr"/>
        <c:lblOffset val="100"/>
        <c:noMultiLvlLbl val="0"/>
      </c:catAx>
      <c:valAx>
        <c:axId val="245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97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972512"/>
        <c:axId val="245970552"/>
      </c:barChart>
      <c:catAx>
        <c:axId val="2459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4597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70552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459725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3</xdr:row>
      <xdr:rowOff>3922</xdr:rowOff>
    </xdr:from>
    <xdr:to>
      <xdr:col>18</xdr:col>
      <xdr:colOff>784412</xdr:colOff>
      <xdr:row>13</xdr:row>
      <xdr:rowOff>63500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14</xdr:row>
      <xdr:rowOff>285750</xdr:rowOff>
    </xdr:from>
    <xdr:to>
      <xdr:col>18</xdr:col>
      <xdr:colOff>784412</xdr:colOff>
      <xdr:row>25</xdr:row>
      <xdr:rowOff>43392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41</xdr:row>
      <xdr:rowOff>190500</xdr:rowOff>
    </xdr:from>
    <xdr:to>
      <xdr:col>18</xdr:col>
      <xdr:colOff>10584</xdr:colOff>
      <xdr:row>69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793749</xdr:colOff>
      <xdr:row>69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88</xdr:row>
      <xdr:rowOff>11205</xdr:rowOff>
    </xdr:from>
    <xdr:to>
      <xdr:col>19</xdr:col>
      <xdr:colOff>0</xdr:colOff>
      <xdr:row>102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874059</xdr:colOff>
      <xdr:row>72</xdr:row>
      <xdr:rowOff>179293</xdr:rowOff>
    </xdr:from>
    <xdr:to>
      <xdr:col>18</xdr:col>
      <xdr:colOff>795617</xdr:colOff>
      <xdr:row>85</xdr:row>
      <xdr:rowOff>134471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3</xdr:row>
      <xdr:rowOff>3922</xdr:rowOff>
    </xdr:from>
    <xdr:to>
      <xdr:col>18</xdr:col>
      <xdr:colOff>784412</xdr:colOff>
      <xdr:row>13</xdr:row>
      <xdr:rowOff>63500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14</xdr:row>
      <xdr:rowOff>285750</xdr:rowOff>
    </xdr:from>
    <xdr:to>
      <xdr:col>18</xdr:col>
      <xdr:colOff>784412</xdr:colOff>
      <xdr:row>25</xdr:row>
      <xdr:rowOff>43392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41</xdr:row>
      <xdr:rowOff>190500</xdr:rowOff>
    </xdr:from>
    <xdr:to>
      <xdr:col>18</xdr:col>
      <xdr:colOff>10584</xdr:colOff>
      <xdr:row>69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793749</xdr:colOff>
      <xdr:row>69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11206</xdr:colOff>
      <xdr:row>88</xdr:row>
      <xdr:rowOff>11205</xdr:rowOff>
    </xdr:from>
    <xdr:to>
      <xdr:col>20</xdr:col>
      <xdr:colOff>0</xdr:colOff>
      <xdr:row>102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11206</xdr:colOff>
      <xdr:row>72</xdr:row>
      <xdr:rowOff>179293</xdr:rowOff>
    </xdr:from>
    <xdr:to>
      <xdr:col>20</xdr:col>
      <xdr:colOff>0</xdr:colOff>
      <xdr:row>85</xdr:row>
      <xdr:rowOff>134471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152400</xdr:rowOff>
    </xdr:from>
    <xdr:to>
      <xdr:col>13</xdr:col>
      <xdr:colOff>0</xdr:colOff>
      <xdr:row>27</xdr:row>
      <xdr:rowOff>147637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428626</xdr:colOff>
      <xdr:row>49</xdr:row>
      <xdr:rowOff>66674</xdr:rowOff>
    </xdr:from>
    <xdr:to>
      <xdr:col>11</xdr:col>
      <xdr:colOff>9526</xdr:colOff>
      <xdr:row>58</xdr:row>
      <xdr:rowOff>19049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447675</xdr:colOff>
      <xdr:row>60</xdr:row>
      <xdr:rowOff>0</xdr:rowOff>
    </xdr:from>
    <xdr:to>
      <xdr:col>11</xdr:col>
      <xdr:colOff>28575</xdr:colOff>
      <xdr:row>69</xdr:row>
      <xdr:rowOff>114300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GridLines="0" showRowColHeaders="0" zoomScale="85" zoomScaleNormal="85" zoomScalePageLayoutView="80" workbookViewId="0">
      <selection activeCell="H28" sqref="H28"/>
    </sheetView>
  </sheetViews>
  <sheetFormatPr defaultRowHeight="12.75" x14ac:dyDescent="0.2"/>
  <cols>
    <col min="1" max="1" width="18.42578125" style="2" customWidth="1"/>
    <col min="2" max="2" width="13.7109375" style="2" customWidth="1"/>
    <col min="3" max="10" width="13.28515625" style="2" customWidth="1"/>
    <col min="11" max="13" width="11" style="2" customWidth="1"/>
    <col min="14" max="14" width="10.85546875" style="2" customWidth="1"/>
    <col min="15" max="19" width="12" style="2" customWidth="1"/>
    <col min="20" max="20" width="13.28515625" style="2" customWidth="1"/>
    <col min="21" max="21" width="9.140625" style="2"/>
    <col min="22" max="22" width="9.85546875" style="2" bestFit="1" customWidth="1"/>
    <col min="23" max="16384" width="9.140625" style="2"/>
  </cols>
  <sheetData>
    <row r="1" spans="1:19" ht="31.5" customHeight="1" x14ac:dyDescent="0.2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x14ac:dyDescent="0.2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9" ht="23.25" customHeight="1" x14ac:dyDescent="0.2">
      <c r="A3" s="53" t="s">
        <v>84</v>
      </c>
      <c r="B3" s="53"/>
      <c r="C3" s="53"/>
      <c r="D3" s="53"/>
      <c r="E3" s="53"/>
      <c r="F3" s="53"/>
      <c r="G3" s="53"/>
      <c r="H3" s="53"/>
      <c r="I3" s="51"/>
      <c r="J3" s="67" t="s">
        <v>83</v>
      </c>
      <c r="K3" s="67"/>
      <c r="L3" s="67"/>
      <c r="M3" s="67"/>
      <c r="N3" s="67"/>
      <c r="O3" s="67"/>
      <c r="P3" s="67"/>
      <c r="Q3" s="67"/>
      <c r="R3" s="67"/>
      <c r="S3" s="67"/>
    </row>
    <row r="4" spans="1:19" ht="41.25" customHeight="1" x14ac:dyDescent="0.2">
      <c r="A4" s="60" t="s">
        <v>75</v>
      </c>
      <c r="B4" s="60"/>
      <c r="C4" s="43" t="s">
        <v>49</v>
      </c>
      <c r="D4" s="33" t="s">
        <v>80</v>
      </c>
      <c r="E4" s="33" t="s">
        <v>79</v>
      </c>
      <c r="F4" s="33" t="s">
        <v>78</v>
      </c>
      <c r="G4" s="33" t="s">
        <v>41</v>
      </c>
      <c r="H4" s="33" t="s">
        <v>62</v>
      </c>
    </row>
    <row r="5" spans="1:19" ht="23.25" customHeight="1" x14ac:dyDescent="0.2">
      <c r="A5" s="61" t="s">
        <v>61</v>
      </c>
      <c r="B5" s="62"/>
      <c r="C5" s="42" t="s">
        <v>51</v>
      </c>
      <c r="D5" s="45">
        <v>154411</v>
      </c>
      <c r="E5" s="45">
        <v>77361</v>
      </c>
      <c r="F5" s="50">
        <v>19999</v>
      </c>
      <c r="G5" s="50">
        <v>3405</v>
      </c>
      <c r="H5" s="48">
        <f t="shared" ref="H5:H12" si="0">SUM(D5:G5)</f>
        <v>255176</v>
      </c>
    </row>
    <row r="6" spans="1:19" ht="23.25" customHeight="1" x14ac:dyDescent="0.2">
      <c r="A6" s="63"/>
      <c r="B6" s="64"/>
      <c r="C6" s="41" t="s">
        <v>54</v>
      </c>
      <c r="D6" s="39">
        <v>603891</v>
      </c>
      <c r="E6" s="39">
        <v>422371</v>
      </c>
      <c r="F6" s="39">
        <v>131360</v>
      </c>
      <c r="G6" s="39">
        <v>80269</v>
      </c>
      <c r="H6" s="48">
        <f t="shared" si="0"/>
        <v>1237891</v>
      </c>
    </row>
    <row r="7" spans="1:19" ht="23.25" customHeight="1" x14ac:dyDescent="0.2">
      <c r="A7" s="61" t="s">
        <v>60</v>
      </c>
      <c r="B7" s="62"/>
      <c r="C7" s="42" t="s">
        <v>51</v>
      </c>
      <c r="D7" s="49">
        <v>9992</v>
      </c>
      <c r="E7" s="49">
        <v>25983</v>
      </c>
      <c r="F7" s="49">
        <v>1516</v>
      </c>
      <c r="G7" s="49">
        <v>827</v>
      </c>
      <c r="H7" s="48">
        <f t="shared" si="0"/>
        <v>38318</v>
      </c>
    </row>
    <row r="8" spans="1:19" ht="23.25" customHeight="1" x14ac:dyDescent="0.2">
      <c r="A8" s="63"/>
      <c r="B8" s="64"/>
      <c r="C8" s="41" t="s">
        <v>54</v>
      </c>
      <c r="D8" s="50">
        <v>33812</v>
      </c>
      <c r="E8" s="50">
        <v>126020</v>
      </c>
      <c r="F8" s="50">
        <v>7043</v>
      </c>
      <c r="G8" s="50">
        <v>15959</v>
      </c>
      <c r="H8" s="48">
        <f t="shared" si="0"/>
        <v>182834</v>
      </c>
    </row>
    <row r="9" spans="1:19" ht="23.25" customHeight="1" x14ac:dyDescent="0.2">
      <c r="A9" s="61" t="s">
        <v>59</v>
      </c>
      <c r="B9" s="62"/>
      <c r="C9" s="42" t="s">
        <v>51</v>
      </c>
      <c r="D9" s="50">
        <v>39</v>
      </c>
      <c r="E9" s="50">
        <v>993</v>
      </c>
      <c r="F9" s="50">
        <v>2</v>
      </c>
      <c r="G9" s="50">
        <v>21</v>
      </c>
      <c r="H9" s="48">
        <f t="shared" si="0"/>
        <v>1055</v>
      </c>
    </row>
    <row r="10" spans="1:19" ht="23.25" customHeight="1" x14ac:dyDescent="0.2">
      <c r="A10" s="63"/>
      <c r="B10" s="64"/>
      <c r="C10" s="41" t="s">
        <v>54</v>
      </c>
      <c r="D10" s="50">
        <v>217</v>
      </c>
      <c r="E10" s="50">
        <v>6038</v>
      </c>
      <c r="F10" s="50">
        <v>5</v>
      </c>
      <c r="G10" s="50">
        <v>866</v>
      </c>
      <c r="H10" s="48">
        <f t="shared" si="0"/>
        <v>7126</v>
      </c>
    </row>
    <row r="11" spans="1:19" ht="23.25" customHeight="1" x14ac:dyDescent="0.2">
      <c r="A11" s="61" t="s">
        <v>77</v>
      </c>
      <c r="B11" s="62"/>
      <c r="C11" s="42" t="s">
        <v>51</v>
      </c>
      <c r="D11" s="50">
        <v>11</v>
      </c>
      <c r="E11" s="50">
        <v>3116</v>
      </c>
      <c r="F11" s="50">
        <v>9</v>
      </c>
      <c r="G11" s="50">
        <v>67</v>
      </c>
      <c r="H11" s="48">
        <f t="shared" si="0"/>
        <v>3203</v>
      </c>
    </row>
    <row r="12" spans="1:19" ht="23.25" customHeight="1" x14ac:dyDescent="0.2">
      <c r="A12" s="63"/>
      <c r="B12" s="64"/>
      <c r="C12" s="41" t="s">
        <v>54</v>
      </c>
      <c r="D12" s="49">
        <v>112</v>
      </c>
      <c r="E12" s="49">
        <v>19873</v>
      </c>
      <c r="F12" s="49">
        <v>40</v>
      </c>
      <c r="G12" s="49">
        <v>1177</v>
      </c>
      <c r="H12" s="48">
        <f t="shared" si="0"/>
        <v>21202</v>
      </c>
    </row>
    <row r="13" spans="1:19" x14ac:dyDescent="0.2">
      <c r="A13" s="59" t="s">
        <v>43</v>
      </c>
      <c r="B13" s="59"/>
      <c r="C13" s="59"/>
      <c r="D13" s="59"/>
      <c r="E13" s="59"/>
      <c r="F13" s="59"/>
      <c r="G13" s="59"/>
      <c r="H13" s="47"/>
      <c r="I13" s="47"/>
    </row>
    <row r="14" spans="1:19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9" ht="23.25" customHeight="1" x14ac:dyDescent="0.2">
      <c r="A15" s="53" t="s">
        <v>82</v>
      </c>
      <c r="B15" s="53"/>
      <c r="C15" s="53"/>
      <c r="D15" s="53"/>
      <c r="E15" s="53"/>
      <c r="F15" s="53"/>
      <c r="G15" s="53"/>
      <c r="H15" s="53"/>
      <c r="I15" s="44"/>
      <c r="J15" s="67" t="s">
        <v>81</v>
      </c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23.25" customHeight="1" x14ac:dyDescent="0.2">
      <c r="A16" s="60" t="s">
        <v>75</v>
      </c>
      <c r="B16" s="60"/>
      <c r="C16" s="43" t="s">
        <v>49</v>
      </c>
      <c r="D16" s="33" t="s">
        <v>80</v>
      </c>
      <c r="E16" s="33" t="s">
        <v>79</v>
      </c>
      <c r="F16" s="33" t="s">
        <v>78</v>
      </c>
      <c r="G16" s="33" t="s">
        <v>41</v>
      </c>
      <c r="H16" s="33" t="s">
        <v>62</v>
      </c>
      <c r="I16" s="44"/>
      <c r="J16" s="44"/>
    </row>
    <row r="17" spans="1:16" ht="23.25" customHeight="1" x14ac:dyDescent="0.2">
      <c r="A17" s="61" t="s">
        <v>61</v>
      </c>
      <c r="B17" s="62"/>
      <c r="C17" s="42" t="s">
        <v>51</v>
      </c>
      <c r="D17" s="46">
        <f t="shared" ref="D17:H24" si="1">(D5/$H5)*100</f>
        <v>60.511568486064519</v>
      </c>
      <c r="E17" s="46">
        <f t="shared" si="1"/>
        <v>30.316722575790827</v>
      </c>
      <c r="F17" s="46">
        <f t="shared" si="1"/>
        <v>7.8373357996049791</v>
      </c>
      <c r="G17" s="46">
        <f t="shared" si="1"/>
        <v>1.3343731385396744</v>
      </c>
      <c r="H17" s="45">
        <f t="shared" si="1"/>
        <v>100</v>
      </c>
      <c r="I17" s="44"/>
      <c r="J17" s="44"/>
    </row>
    <row r="18" spans="1:16" ht="23.25" customHeight="1" x14ac:dyDescent="0.2">
      <c r="A18" s="63"/>
      <c r="B18" s="64"/>
      <c r="C18" s="41" t="s">
        <v>54</v>
      </c>
      <c r="D18" s="46">
        <f t="shared" si="1"/>
        <v>48.78385899889409</v>
      </c>
      <c r="E18" s="46">
        <f t="shared" si="1"/>
        <v>34.12020929144812</v>
      </c>
      <c r="F18" s="46">
        <f t="shared" si="1"/>
        <v>10.611596659156582</v>
      </c>
      <c r="G18" s="46">
        <f t="shared" si="1"/>
        <v>6.4843350505012154</v>
      </c>
      <c r="H18" s="45">
        <f t="shared" si="1"/>
        <v>100</v>
      </c>
      <c r="I18" s="44"/>
      <c r="J18" s="44"/>
    </row>
    <row r="19" spans="1:16" ht="23.25" customHeight="1" x14ac:dyDescent="0.2">
      <c r="A19" s="61" t="s">
        <v>60</v>
      </c>
      <c r="B19" s="62"/>
      <c r="C19" s="42" t="s">
        <v>51</v>
      </c>
      <c r="D19" s="46">
        <f t="shared" si="1"/>
        <v>26.076517563547156</v>
      </c>
      <c r="E19" s="46">
        <f t="shared" si="1"/>
        <v>67.808862675504983</v>
      </c>
      <c r="F19" s="46">
        <f t="shared" si="1"/>
        <v>3.9563651547575551</v>
      </c>
      <c r="G19" s="46">
        <f t="shared" si="1"/>
        <v>2.1582546061903023</v>
      </c>
      <c r="H19" s="45">
        <f t="shared" si="1"/>
        <v>100</v>
      </c>
      <c r="I19" s="44"/>
      <c r="J19" s="44"/>
    </row>
    <row r="20" spans="1:16" ht="23.25" customHeight="1" x14ac:dyDescent="0.2">
      <c r="A20" s="63"/>
      <c r="B20" s="64"/>
      <c r="C20" s="41" t="s">
        <v>54</v>
      </c>
      <c r="D20" s="46">
        <f t="shared" si="1"/>
        <v>18.4932780555039</v>
      </c>
      <c r="E20" s="46">
        <f t="shared" si="1"/>
        <v>68.925910935602786</v>
      </c>
      <c r="F20" s="46">
        <f t="shared" si="1"/>
        <v>3.8521281599702464</v>
      </c>
      <c r="G20" s="46">
        <f t="shared" si="1"/>
        <v>8.7286828489230661</v>
      </c>
      <c r="H20" s="45">
        <f t="shared" si="1"/>
        <v>100</v>
      </c>
      <c r="I20" s="44"/>
      <c r="J20" s="44"/>
    </row>
    <row r="21" spans="1:16" ht="23.25" customHeight="1" x14ac:dyDescent="0.2">
      <c r="A21" s="61" t="s">
        <v>59</v>
      </c>
      <c r="B21" s="62"/>
      <c r="C21" s="42" t="s">
        <v>51</v>
      </c>
      <c r="D21" s="46">
        <f t="shared" si="1"/>
        <v>3.6966824644549763</v>
      </c>
      <c r="E21" s="46">
        <f t="shared" si="1"/>
        <v>94.123222748815166</v>
      </c>
      <c r="F21" s="46">
        <f t="shared" si="1"/>
        <v>0.18957345971563982</v>
      </c>
      <c r="G21" s="46">
        <f t="shared" si="1"/>
        <v>1.9905213270142181</v>
      </c>
      <c r="H21" s="45">
        <f t="shared" si="1"/>
        <v>100</v>
      </c>
      <c r="I21" s="44"/>
      <c r="J21" s="44"/>
    </row>
    <row r="22" spans="1:16" ht="23.25" customHeight="1" x14ac:dyDescent="0.2">
      <c r="A22" s="63"/>
      <c r="B22" s="64"/>
      <c r="C22" s="41" t="s">
        <v>54</v>
      </c>
      <c r="D22" s="46">
        <f t="shared" si="1"/>
        <v>3.0451866404715129</v>
      </c>
      <c r="E22" s="46">
        <f t="shared" si="1"/>
        <v>84.731967443165871</v>
      </c>
      <c r="F22" s="46">
        <f t="shared" si="1"/>
        <v>7.0165590794274493E-2</v>
      </c>
      <c r="G22" s="46">
        <f t="shared" si="1"/>
        <v>12.15268032556834</v>
      </c>
      <c r="H22" s="45">
        <f t="shared" si="1"/>
        <v>100</v>
      </c>
      <c r="I22" s="44"/>
      <c r="J22" s="44"/>
    </row>
    <row r="23" spans="1:16" ht="23.25" customHeight="1" x14ac:dyDescent="0.2">
      <c r="A23" s="61" t="s">
        <v>77</v>
      </c>
      <c r="B23" s="62"/>
      <c r="C23" s="42" t="s">
        <v>51</v>
      </c>
      <c r="D23" s="46">
        <f t="shared" si="1"/>
        <v>0.34342803621604745</v>
      </c>
      <c r="E23" s="46">
        <f t="shared" si="1"/>
        <v>97.28379644083671</v>
      </c>
      <c r="F23" s="46">
        <f t="shared" si="1"/>
        <v>0.280986575085857</v>
      </c>
      <c r="G23" s="46">
        <f t="shared" si="1"/>
        <v>2.0917889478613798</v>
      </c>
      <c r="H23" s="45">
        <f t="shared" si="1"/>
        <v>100</v>
      </c>
      <c r="I23" s="44"/>
      <c r="J23" s="44"/>
    </row>
    <row r="24" spans="1:16" ht="23.25" customHeight="1" x14ac:dyDescent="0.2">
      <c r="A24" s="63"/>
      <c r="B24" s="64"/>
      <c r="C24" s="41" t="s">
        <v>54</v>
      </c>
      <c r="D24" s="46">
        <f t="shared" si="1"/>
        <v>0.52825205169323652</v>
      </c>
      <c r="E24" s="46">
        <f t="shared" si="1"/>
        <v>93.731723422318652</v>
      </c>
      <c r="F24" s="46">
        <f t="shared" si="1"/>
        <v>0.18866144703329873</v>
      </c>
      <c r="G24" s="46">
        <f t="shared" si="1"/>
        <v>5.5513630789548154</v>
      </c>
      <c r="H24" s="45">
        <f t="shared" si="1"/>
        <v>100</v>
      </c>
      <c r="I24" s="44"/>
      <c r="J24" s="44"/>
    </row>
    <row r="25" spans="1:16" x14ac:dyDescent="0.2">
      <c r="A25" s="59" t="s">
        <v>43</v>
      </c>
      <c r="B25" s="59"/>
      <c r="C25" s="59"/>
      <c r="D25" s="59"/>
      <c r="E25" s="59"/>
      <c r="F25" s="59"/>
      <c r="G25" s="59"/>
      <c r="H25" s="44"/>
      <c r="I25" s="44"/>
      <c r="J25" s="44"/>
    </row>
    <row r="29" spans="1:16" ht="15" x14ac:dyDescent="0.2">
      <c r="A29" s="53" t="s">
        <v>76</v>
      </c>
      <c r="B29" s="53"/>
      <c r="C29" s="53"/>
      <c r="D29" s="53"/>
      <c r="E29" s="53"/>
      <c r="F29" s="53"/>
      <c r="G29" s="53"/>
      <c r="H29" s="53"/>
    </row>
    <row r="30" spans="1:16" ht="25.5" x14ac:dyDescent="0.2">
      <c r="A30" s="60" t="s">
        <v>75</v>
      </c>
      <c r="B30" s="60"/>
      <c r="C30" s="43" t="s">
        <v>49</v>
      </c>
      <c r="D30" s="33" t="s">
        <v>74</v>
      </c>
      <c r="E30" s="33" t="s">
        <v>73</v>
      </c>
      <c r="F30" s="33" t="s">
        <v>72</v>
      </c>
      <c r="G30" s="33" t="s">
        <v>71</v>
      </c>
      <c r="H30" s="33" t="s">
        <v>70</v>
      </c>
      <c r="I30" s="33" t="s">
        <v>69</v>
      </c>
      <c r="J30" s="33" t="s">
        <v>68</v>
      </c>
      <c r="K30" s="33" t="s">
        <v>67</v>
      </c>
      <c r="L30" s="33" t="s">
        <v>66</v>
      </c>
      <c r="M30" s="33" t="s">
        <v>65</v>
      </c>
      <c r="N30" s="33" t="s">
        <v>64</v>
      </c>
      <c r="O30" s="33" t="s">
        <v>63</v>
      </c>
      <c r="P30" s="33" t="s">
        <v>62</v>
      </c>
    </row>
    <row r="31" spans="1:16" ht="23.25" customHeight="1" x14ac:dyDescent="0.2">
      <c r="A31" s="61" t="s">
        <v>61</v>
      </c>
      <c r="B31" s="62"/>
      <c r="C31" s="42" t="s">
        <v>51</v>
      </c>
      <c r="D31" s="39">
        <v>14832</v>
      </c>
      <c r="E31" s="39">
        <v>7142</v>
      </c>
      <c r="F31" s="39">
        <v>7225</v>
      </c>
      <c r="G31" s="39">
        <v>13828</v>
      </c>
      <c r="H31" s="39">
        <v>15783</v>
      </c>
      <c r="I31" s="39">
        <v>19023</v>
      </c>
      <c r="J31" s="39">
        <v>18796</v>
      </c>
      <c r="K31" s="39">
        <v>34109</v>
      </c>
      <c r="L31" s="39">
        <v>40106</v>
      </c>
      <c r="M31" s="39">
        <v>30545</v>
      </c>
      <c r="N31" s="39">
        <v>21670</v>
      </c>
      <c r="O31" s="39">
        <v>32117</v>
      </c>
      <c r="P31" s="39">
        <f t="shared" ref="P31:P38" si="2">SUM(D31:O31)</f>
        <v>255176</v>
      </c>
    </row>
    <row r="32" spans="1:16" ht="23.25" customHeight="1" x14ac:dyDescent="0.2">
      <c r="A32" s="63"/>
      <c r="B32" s="64"/>
      <c r="C32" s="41" t="s">
        <v>54</v>
      </c>
      <c r="D32" s="39">
        <v>38180</v>
      </c>
      <c r="E32" s="39">
        <v>19760</v>
      </c>
      <c r="F32" s="39">
        <v>21048</v>
      </c>
      <c r="G32" s="39">
        <v>44863</v>
      </c>
      <c r="H32" s="39">
        <v>57625</v>
      </c>
      <c r="I32" s="39">
        <v>78383</v>
      </c>
      <c r="J32" s="39">
        <v>88385</v>
      </c>
      <c r="K32" s="39">
        <v>190886</v>
      </c>
      <c r="L32" s="39">
        <v>259358</v>
      </c>
      <c r="M32" s="39">
        <v>173318</v>
      </c>
      <c r="N32" s="39">
        <v>95485</v>
      </c>
      <c r="O32" s="39">
        <v>170600</v>
      </c>
      <c r="P32" s="39">
        <f t="shared" si="2"/>
        <v>1237891</v>
      </c>
    </row>
    <row r="33" spans="1:18" ht="23.25" customHeight="1" x14ac:dyDescent="0.2">
      <c r="A33" s="61" t="s">
        <v>60</v>
      </c>
      <c r="B33" s="62"/>
      <c r="C33" s="42" t="s">
        <v>51</v>
      </c>
      <c r="D33" s="39">
        <v>2326</v>
      </c>
      <c r="E33" s="39">
        <v>950</v>
      </c>
      <c r="F33" s="39">
        <v>789</v>
      </c>
      <c r="G33" s="39">
        <v>2947</v>
      </c>
      <c r="H33" s="39">
        <v>2797</v>
      </c>
      <c r="I33" s="39">
        <v>2268</v>
      </c>
      <c r="J33" s="39">
        <v>2381</v>
      </c>
      <c r="K33" s="39">
        <v>5300</v>
      </c>
      <c r="L33" s="39">
        <v>6725</v>
      </c>
      <c r="M33" s="39">
        <v>3564</v>
      </c>
      <c r="N33" s="39">
        <v>3296</v>
      </c>
      <c r="O33" s="39">
        <v>4975</v>
      </c>
      <c r="P33" s="39">
        <f t="shared" si="2"/>
        <v>38318</v>
      </c>
    </row>
    <row r="34" spans="1:18" ht="23.25" customHeight="1" x14ac:dyDescent="0.2">
      <c r="A34" s="65"/>
      <c r="B34" s="66"/>
      <c r="C34" s="41" t="s">
        <v>54</v>
      </c>
      <c r="D34" s="39">
        <v>6507</v>
      </c>
      <c r="E34" s="39">
        <v>2815</v>
      </c>
      <c r="F34" s="39">
        <v>2744</v>
      </c>
      <c r="G34" s="39">
        <v>10942</v>
      </c>
      <c r="H34" s="39">
        <v>11402</v>
      </c>
      <c r="I34" s="39">
        <v>10926</v>
      </c>
      <c r="J34" s="39">
        <v>11883</v>
      </c>
      <c r="K34" s="39">
        <v>27340</v>
      </c>
      <c r="L34" s="39">
        <v>32982</v>
      </c>
      <c r="M34" s="39">
        <v>17897</v>
      </c>
      <c r="N34" s="39">
        <v>14380</v>
      </c>
      <c r="O34" s="39">
        <v>33016</v>
      </c>
      <c r="P34" s="39">
        <f t="shared" si="2"/>
        <v>182834</v>
      </c>
    </row>
    <row r="35" spans="1:18" ht="23.25" customHeight="1" x14ac:dyDescent="0.2">
      <c r="A35" s="61" t="s">
        <v>59</v>
      </c>
      <c r="B35" s="62"/>
      <c r="C35" s="42" t="s">
        <v>51</v>
      </c>
      <c r="D35" s="39">
        <v>8</v>
      </c>
      <c r="E35" s="39">
        <v>10</v>
      </c>
      <c r="F35" s="39">
        <v>3</v>
      </c>
      <c r="G35" s="39">
        <v>30</v>
      </c>
      <c r="H35" s="39">
        <v>67</v>
      </c>
      <c r="I35" s="39">
        <v>56</v>
      </c>
      <c r="J35" s="39">
        <v>33</v>
      </c>
      <c r="K35" s="39">
        <v>137</v>
      </c>
      <c r="L35" s="39">
        <v>219</v>
      </c>
      <c r="M35" s="39">
        <v>172</v>
      </c>
      <c r="N35" s="39">
        <v>174</v>
      </c>
      <c r="O35" s="39">
        <v>146</v>
      </c>
      <c r="P35" s="39">
        <f t="shared" si="2"/>
        <v>1055</v>
      </c>
    </row>
    <row r="36" spans="1:18" ht="23.25" customHeight="1" x14ac:dyDescent="0.2">
      <c r="A36" s="63"/>
      <c r="B36" s="64"/>
      <c r="C36" s="41" t="s">
        <v>54</v>
      </c>
      <c r="D36" s="39">
        <v>493</v>
      </c>
      <c r="E36" s="39">
        <v>87</v>
      </c>
      <c r="F36" s="39">
        <v>56</v>
      </c>
      <c r="G36" s="39">
        <v>152</v>
      </c>
      <c r="H36" s="39">
        <v>273</v>
      </c>
      <c r="I36" s="39">
        <v>293</v>
      </c>
      <c r="J36" s="39">
        <v>334</v>
      </c>
      <c r="K36" s="39">
        <v>800</v>
      </c>
      <c r="L36" s="39">
        <v>1156</v>
      </c>
      <c r="M36" s="39">
        <v>876</v>
      </c>
      <c r="N36" s="39">
        <v>1109</v>
      </c>
      <c r="O36" s="39">
        <v>1497</v>
      </c>
      <c r="P36" s="39">
        <f t="shared" si="2"/>
        <v>7126</v>
      </c>
    </row>
    <row r="37" spans="1:18" ht="23.25" customHeight="1" x14ac:dyDescent="0.2">
      <c r="A37" s="61" t="s">
        <v>58</v>
      </c>
      <c r="B37" s="62"/>
      <c r="C37" s="42" t="s">
        <v>51</v>
      </c>
      <c r="D37" s="39">
        <v>422</v>
      </c>
      <c r="E37" s="39">
        <v>130</v>
      </c>
      <c r="F37" s="39">
        <v>133</v>
      </c>
      <c r="G37" s="39">
        <v>371</v>
      </c>
      <c r="H37" s="39">
        <v>572</v>
      </c>
      <c r="I37" s="39">
        <v>712</v>
      </c>
      <c r="J37" s="39">
        <v>629</v>
      </c>
      <c r="K37" s="39">
        <v>1046</v>
      </c>
      <c r="L37" s="39">
        <v>1022</v>
      </c>
      <c r="M37" s="39">
        <v>719</v>
      </c>
      <c r="N37" s="39">
        <v>754</v>
      </c>
      <c r="O37" s="39">
        <v>845</v>
      </c>
      <c r="P37" s="39">
        <f t="shared" si="2"/>
        <v>7355</v>
      </c>
    </row>
    <row r="38" spans="1:18" ht="23.25" customHeight="1" x14ac:dyDescent="0.2">
      <c r="A38" s="63"/>
      <c r="B38" s="64"/>
      <c r="C38" s="41" t="s">
        <v>54</v>
      </c>
      <c r="D38" s="39">
        <v>1972</v>
      </c>
      <c r="E38" s="39">
        <v>518</v>
      </c>
      <c r="F38" s="39">
        <v>632</v>
      </c>
      <c r="G38" s="39">
        <v>1607</v>
      </c>
      <c r="H38" s="39">
        <v>2800</v>
      </c>
      <c r="I38" s="39">
        <v>3315</v>
      </c>
      <c r="J38" s="39">
        <v>3009</v>
      </c>
      <c r="K38" s="39">
        <v>5618</v>
      </c>
      <c r="L38" s="39">
        <v>6428</v>
      </c>
      <c r="M38" s="39">
        <v>4851</v>
      </c>
      <c r="N38" s="39">
        <v>8042</v>
      </c>
      <c r="O38" s="39">
        <v>27767</v>
      </c>
      <c r="P38" s="39">
        <f t="shared" si="2"/>
        <v>66559</v>
      </c>
    </row>
    <row r="39" spans="1:18" x14ac:dyDescent="0.2">
      <c r="A39" s="59" t="s">
        <v>43</v>
      </c>
      <c r="B39" s="59"/>
      <c r="C39" s="59"/>
      <c r="D39" s="59"/>
      <c r="E39" s="59"/>
      <c r="F39" s="59"/>
      <c r="G39" s="59"/>
    </row>
    <row r="42" spans="1:18" ht="15.75" x14ac:dyDescent="0.2">
      <c r="A42" s="57" t="s">
        <v>57</v>
      </c>
      <c r="B42" s="57"/>
      <c r="C42" s="57"/>
      <c r="D42" s="57"/>
      <c r="E42" s="57"/>
      <c r="F42" s="57"/>
      <c r="G42" s="57"/>
      <c r="H42" s="57"/>
      <c r="J42" s="58" t="s">
        <v>56</v>
      </c>
      <c r="K42" s="58"/>
      <c r="L42" s="58"/>
      <c r="M42" s="58"/>
      <c r="N42" s="58"/>
      <c r="O42" s="58"/>
      <c r="P42" s="58"/>
      <c r="Q42" s="58"/>
      <c r="R42" s="58"/>
    </row>
    <row r="70" spans="1:11" x14ac:dyDescent="0.2">
      <c r="A70" s="59" t="s">
        <v>43</v>
      </c>
      <c r="B70" s="59"/>
      <c r="C70" s="59"/>
      <c r="D70" s="59"/>
      <c r="E70" s="59"/>
      <c r="F70" s="59"/>
      <c r="G70" s="59"/>
    </row>
    <row r="73" spans="1:11" ht="15" x14ac:dyDescent="0.2">
      <c r="A73" s="53" t="s">
        <v>55</v>
      </c>
      <c r="B73" s="53"/>
      <c r="C73" s="53"/>
      <c r="D73" s="53"/>
      <c r="E73" s="53"/>
      <c r="F73" s="53"/>
      <c r="G73" s="53"/>
      <c r="H73" s="53"/>
      <c r="I73" s="53"/>
      <c r="K73" s="40" t="s">
        <v>52</v>
      </c>
    </row>
    <row r="74" spans="1:11" ht="24" customHeight="1" x14ac:dyDescent="0.2">
      <c r="A74" s="33" t="s">
        <v>49</v>
      </c>
      <c r="B74" s="33" t="s">
        <v>48</v>
      </c>
      <c r="C74" s="33">
        <v>2009</v>
      </c>
      <c r="D74" s="33">
        <v>2010</v>
      </c>
      <c r="E74" s="33">
        <v>2011</v>
      </c>
      <c r="F74" s="33">
        <v>2012</v>
      </c>
      <c r="G74" s="33">
        <v>2013</v>
      </c>
      <c r="H74" s="33">
        <v>2014</v>
      </c>
      <c r="I74" s="33">
        <v>2015</v>
      </c>
    </row>
    <row r="75" spans="1:11" s="7" customFormat="1" ht="22.5" customHeight="1" x14ac:dyDescent="0.2">
      <c r="A75" s="54" t="s">
        <v>51</v>
      </c>
      <c r="B75" s="32" t="s">
        <v>46</v>
      </c>
      <c r="C75" s="39">
        <v>95163</v>
      </c>
      <c r="D75" s="39">
        <v>95836</v>
      </c>
      <c r="E75" s="39">
        <v>97621</v>
      </c>
      <c r="F75" s="39">
        <v>98347</v>
      </c>
      <c r="G75" s="39">
        <v>99505</v>
      </c>
      <c r="H75" s="39">
        <v>101235</v>
      </c>
      <c r="I75" s="39">
        <v>101379</v>
      </c>
    </row>
    <row r="76" spans="1:11" s="7" customFormat="1" ht="22.5" customHeight="1" x14ac:dyDescent="0.2">
      <c r="A76" s="54"/>
      <c r="B76" s="32" t="s">
        <v>45</v>
      </c>
      <c r="C76" s="39">
        <v>99156</v>
      </c>
      <c r="D76" s="39">
        <v>104001</v>
      </c>
      <c r="E76" s="39">
        <v>110700</v>
      </c>
      <c r="F76" s="39">
        <v>114940</v>
      </c>
      <c r="G76" s="39">
        <v>120525</v>
      </c>
      <c r="H76" s="39">
        <v>126752</v>
      </c>
      <c r="I76" s="39">
        <v>130700</v>
      </c>
    </row>
    <row r="77" spans="1:11" s="7" customFormat="1" ht="22.5" customHeight="1" x14ac:dyDescent="0.2">
      <c r="A77" s="54"/>
      <c r="B77" s="32" t="s">
        <v>44</v>
      </c>
      <c r="C77" s="39">
        <v>18320</v>
      </c>
      <c r="D77" s="39">
        <v>19074</v>
      </c>
      <c r="E77" s="39">
        <v>20348</v>
      </c>
      <c r="F77" s="39">
        <v>20877</v>
      </c>
      <c r="G77" s="39">
        <v>21578</v>
      </c>
      <c r="H77" s="39">
        <v>22558</v>
      </c>
      <c r="I77" s="39">
        <v>23097</v>
      </c>
    </row>
    <row r="78" spans="1:11" s="7" customFormat="1" ht="22.5" customHeight="1" x14ac:dyDescent="0.2">
      <c r="A78" s="54"/>
      <c r="B78" s="38" t="s">
        <v>53</v>
      </c>
      <c r="C78" s="37">
        <v>212639</v>
      </c>
      <c r="D78" s="37">
        <v>218911</v>
      </c>
      <c r="E78" s="37">
        <v>228669</v>
      </c>
      <c r="F78" s="37">
        <v>234164</v>
      </c>
      <c r="G78" s="37">
        <v>241608</v>
      </c>
      <c r="H78" s="37">
        <v>250545</v>
      </c>
      <c r="I78" s="37">
        <v>255176</v>
      </c>
    </row>
    <row r="79" spans="1:11" s="7" customFormat="1" ht="22.5" customHeight="1" x14ac:dyDescent="0.2">
      <c r="A79" s="54" t="s">
        <v>54</v>
      </c>
      <c r="B79" s="32" t="s">
        <v>46</v>
      </c>
      <c r="C79" s="39">
        <v>435770</v>
      </c>
      <c r="D79" s="39">
        <v>443054</v>
      </c>
      <c r="E79" s="39">
        <v>452633</v>
      </c>
      <c r="F79" s="39">
        <v>459322</v>
      </c>
      <c r="G79" s="39">
        <v>465782</v>
      </c>
      <c r="H79" s="39">
        <v>469895</v>
      </c>
      <c r="I79" s="39">
        <v>476694</v>
      </c>
    </row>
    <row r="80" spans="1:11" s="7" customFormat="1" ht="22.5" customHeight="1" x14ac:dyDescent="0.2">
      <c r="A80" s="54"/>
      <c r="B80" s="32" t="s">
        <v>45</v>
      </c>
      <c r="C80" s="39">
        <v>452773</v>
      </c>
      <c r="D80" s="39">
        <v>486242</v>
      </c>
      <c r="E80" s="39">
        <v>526083</v>
      </c>
      <c r="F80" s="39">
        <v>556328</v>
      </c>
      <c r="G80" s="39">
        <v>588868</v>
      </c>
      <c r="H80" s="39">
        <v>622189</v>
      </c>
      <c r="I80" s="39">
        <v>653739</v>
      </c>
    </row>
    <row r="81" spans="1:19" s="7" customFormat="1" ht="22.5" customHeight="1" x14ac:dyDescent="0.2">
      <c r="A81" s="54"/>
      <c r="B81" s="32" t="s">
        <v>44</v>
      </c>
      <c r="C81" s="39">
        <v>77533</v>
      </c>
      <c r="D81" s="39">
        <v>81826</v>
      </c>
      <c r="E81" s="39">
        <v>87761</v>
      </c>
      <c r="F81" s="39">
        <v>91600</v>
      </c>
      <c r="G81" s="39">
        <v>96197</v>
      </c>
      <c r="H81" s="39">
        <v>101722</v>
      </c>
      <c r="I81" s="39">
        <v>107458</v>
      </c>
    </row>
    <row r="82" spans="1:19" s="7" customFormat="1" ht="22.5" customHeight="1" x14ac:dyDescent="0.2">
      <c r="A82" s="54"/>
      <c r="B82" s="38" t="s">
        <v>53</v>
      </c>
      <c r="C82" s="37">
        <v>966076</v>
      </c>
      <c r="D82" s="37">
        <v>1011122</v>
      </c>
      <c r="E82" s="37">
        <v>1066477</v>
      </c>
      <c r="F82" s="37">
        <v>1107250</v>
      </c>
      <c r="G82" s="37">
        <v>1150847</v>
      </c>
      <c r="H82" s="37">
        <v>1193806</v>
      </c>
      <c r="I82" s="37">
        <v>1237891</v>
      </c>
    </row>
    <row r="85" spans="1:19" ht="15" x14ac:dyDescent="0.2">
      <c r="A85" s="53" t="s">
        <v>52</v>
      </c>
      <c r="B85" s="53"/>
      <c r="C85" s="53"/>
      <c r="D85" s="53"/>
      <c r="E85" s="53"/>
      <c r="F85" s="53"/>
      <c r="G85" s="53"/>
      <c r="H85" s="53"/>
      <c r="I85" s="53"/>
    </row>
    <row r="86" spans="1:19" ht="24" customHeight="1" x14ac:dyDescent="0.2">
      <c r="A86" s="33" t="s">
        <v>49</v>
      </c>
      <c r="B86" s="33" t="s">
        <v>48</v>
      </c>
      <c r="C86" s="33">
        <v>2009</v>
      </c>
      <c r="D86" s="33">
        <v>2010</v>
      </c>
      <c r="E86" s="33">
        <v>2011</v>
      </c>
      <c r="F86" s="33">
        <v>2012</v>
      </c>
      <c r="G86" s="33">
        <v>2013</v>
      </c>
      <c r="H86" s="33">
        <v>2014</v>
      </c>
      <c r="I86" s="33">
        <v>2015</v>
      </c>
    </row>
    <row r="87" spans="1:19" ht="23.25" customHeight="1" x14ac:dyDescent="0.2">
      <c r="A87" s="54" t="s">
        <v>51</v>
      </c>
      <c r="B87" s="32" t="s">
        <v>46</v>
      </c>
      <c r="C87" s="31">
        <f t="shared" ref="C87:I89" si="3">(C75/C$78)*100</f>
        <v>44.753314302644384</v>
      </c>
      <c r="D87" s="31">
        <f t="shared" si="3"/>
        <v>43.77852186505018</v>
      </c>
      <c r="E87" s="31">
        <f t="shared" si="3"/>
        <v>42.690963794830083</v>
      </c>
      <c r="F87" s="31">
        <f t="shared" si="3"/>
        <v>41.999197143882064</v>
      </c>
      <c r="G87" s="31">
        <f t="shared" si="3"/>
        <v>41.184480646336212</v>
      </c>
      <c r="H87" s="31">
        <f t="shared" si="3"/>
        <v>40.405915105070946</v>
      </c>
      <c r="I87" s="31">
        <f t="shared" si="3"/>
        <v>39.729049753895353</v>
      </c>
      <c r="K87" s="55" t="s">
        <v>50</v>
      </c>
      <c r="L87" s="55"/>
      <c r="M87" s="55"/>
      <c r="N87" s="55"/>
      <c r="O87" s="55"/>
      <c r="P87" s="55"/>
      <c r="Q87" s="55"/>
      <c r="R87" s="55"/>
      <c r="S87" s="55"/>
    </row>
    <row r="88" spans="1:19" ht="23.25" customHeight="1" x14ac:dyDescent="0.2">
      <c r="A88" s="54"/>
      <c r="B88" s="32" t="s">
        <v>45</v>
      </c>
      <c r="C88" s="31">
        <f t="shared" si="3"/>
        <v>46.631144804104608</v>
      </c>
      <c r="D88" s="31">
        <f t="shared" si="3"/>
        <v>47.508348141482152</v>
      </c>
      <c r="E88" s="31">
        <f t="shared" si="3"/>
        <v>48.410584731642679</v>
      </c>
      <c r="F88" s="31">
        <f t="shared" si="3"/>
        <v>49.085256486906616</v>
      </c>
      <c r="G88" s="31">
        <f t="shared" si="3"/>
        <v>49.884523691268498</v>
      </c>
      <c r="H88" s="31">
        <f t="shared" si="3"/>
        <v>50.590512682352475</v>
      </c>
      <c r="I88" s="31">
        <f t="shared" si="3"/>
        <v>51.219550427939929</v>
      </c>
      <c r="K88" s="55"/>
      <c r="L88" s="55"/>
      <c r="M88" s="55"/>
      <c r="N88" s="55"/>
      <c r="O88" s="55"/>
      <c r="P88" s="55"/>
      <c r="Q88" s="55"/>
      <c r="R88" s="55"/>
      <c r="S88" s="55"/>
    </row>
    <row r="89" spans="1:19" ht="23.25" customHeight="1" x14ac:dyDescent="0.2">
      <c r="A89" s="54"/>
      <c r="B89" s="32" t="s">
        <v>44</v>
      </c>
      <c r="C89" s="31">
        <f t="shared" si="3"/>
        <v>8.6155408932510031</v>
      </c>
      <c r="D89" s="31">
        <f t="shared" si="3"/>
        <v>8.7131299934676658</v>
      </c>
      <c r="E89" s="31">
        <f t="shared" si="3"/>
        <v>8.8984514735272384</v>
      </c>
      <c r="F89" s="31">
        <f t="shared" si="3"/>
        <v>8.9155463692113219</v>
      </c>
      <c r="G89" s="31">
        <f t="shared" si="3"/>
        <v>8.9309956623952846</v>
      </c>
      <c r="H89" s="31">
        <f t="shared" si="3"/>
        <v>9.0035722125765822</v>
      </c>
      <c r="I89" s="31">
        <f t="shared" si="3"/>
        <v>9.0513998181647182</v>
      </c>
    </row>
    <row r="90" spans="1:19" ht="23.25" customHeight="1" x14ac:dyDescent="0.2">
      <c r="A90" s="36"/>
      <c r="B90" s="35"/>
      <c r="C90" s="34"/>
      <c r="D90" s="34"/>
      <c r="E90" s="34"/>
      <c r="F90" s="34"/>
      <c r="G90" s="34"/>
      <c r="H90" s="34"/>
      <c r="I90" s="34"/>
    </row>
    <row r="91" spans="1:19" ht="39.75" customHeight="1" x14ac:dyDescent="0.2">
      <c r="A91" s="56" t="s">
        <v>50</v>
      </c>
      <c r="B91" s="56"/>
      <c r="C91" s="56"/>
      <c r="D91" s="56"/>
      <c r="E91" s="56"/>
      <c r="F91" s="56"/>
      <c r="G91" s="56"/>
      <c r="H91" s="56"/>
      <c r="I91" s="56"/>
    </row>
    <row r="92" spans="1:19" ht="23.25" customHeight="1" x14ac:dyDescent="0.2">
      <c r="A92" s="33" t="s">
        <v>49</v>
      </c>
      <c r="B92" s="33" t="s">
        <v>48</v>
      </c>
      <c r="C92" s="33">
        <v>2009</v>
      </c>
      <c r="D92" s="33">
        <v>2010</v>
      </c>
      <c r="E92" s="33">
        <v>2011</v>
      </c>
      <c r="F92" s="33">
        <v>2012</v>
      </c>
      <c r="G92" s="33">
        <v>2013</v>
      </c>
      <c r="H92" s="33">
        <v>2014</v>
      </c>
      <c r="I92" s="33">
        <v>2015</v>
      </c>
    </row>
    <row r="93" spans="1:19" ht="23.25" customHeight="1" x14ac:dyDescent="0.2">
      <c r="A93" s="54" t="s">
        <v>47</v>
      </c>
      <c r="B93" s="32" t="s">
        <v>46</v>
      </c>
      <c r="C93" s="31">
        <f t="shared" ref="C93:I95" si="4">(C75/C79)*100</f>
        <v>21.837896137870896</v>
      </c>
      <c r="D93" s="31">
        <f t="shared" si="4"/>
        <v>21.63077186979465</v>
      </c>
      <c r="E93" s="31">
        <f t="shared" si="4"/>
        <v>21.567362521071153</v>
      </c>
      <c r="F93" s="31">
        <f t="shared" si="4"/>
        <v>21.411341063567608</v>
      </c>
      <c r="G93" s="31">
        <f t="shared" si="4"/>
        <v>21.362998140761128</v>
      </c>
      <c r="H93" s="31">
        <f t="shared" si="4"/>
        <v>21.544174762446929</v>
      </c>
      <c r="I93" s="31">
        <f t="shared" si="4"/>
        <v>21.267102166169494</v>
      </c>
    </row>
    <row r="94" spans="1:19" ht="23.25" customHeight="1" x14ac:dyDescent="0.2">
      <c r="A94" s="54"/>
      <c r="B94" s="32" t="s">
        <v>45</v>
      </c>
      <c r="C94" s="31">
        <f t="shared" si="4"/>
        <v>21.899715751601796</v>
      </c>
      <c r="D94" s="31">
        <f t="shared" si="4"/>
        <v>21.388732359606944</v>
      </c>
      <c r="E94" s="31">
        <f t="shared" si="4"/>
        <v>21.042307012391582</v>
      </c>
      <c r="F94" s="31">
        <f t="shared" si="4"/>
        <v>20.660473677398944</v>
      </c>
      <c r="G94" s="31">
        <f t="shared" si="4"/>
        <v>20.467235441559058</v>
      </c>
      <c r="H94" s="31">
        <f t="shared" si="4"/>
        <v>20.371944859198731</v>
      </c>
      <c r="I94" s="31">
        <f t="shared" si="4"/>
        <v>19.992688213491931</v>
      </c>
    </row>
    <row r="95" spans="1:19" ht="23.25" customHeight="1" x14ac:dyDescent="0.2">
      <c r="A95" s="54"/>
      <c r="B95" s="32" t="s">
        <v>44</v>
      </c>
      <c r="C95" s="31">
        <f t="shared" si="4"/>
        <v>23.628648446467956</v>
      </c>
      <c r="D95" s="31">
        <f t="shared" si="4"/>
        <v>23.310439224696307</v>
      </c>
      <c r="E95" s="31">
        <f t="shared" si="4"/>
        <v>23.18569751939928</v>
      </c>
      <c r="F95" s="31">
        <f t="shared" si="4"/>
        <v>22.791484716157207</v>
      </c>
      <c r="G95" s="31">
        <f t="shared" si="4"/>
        <v>22.431052943438985</v>
      </c>
      <c r="H95" s="31">
        <f t="shared" si="4"/>
        <v>22.176127091484634</v>
      </c>
      <c r="I95" s="31">
        <f t="shared" si="4"/>
        <v>21.493979042974932</v>
      </c>
    </row>
    <row r="96" spans="1:19" x14ac:dyDescent="0.2">
      <c r="A96" s="30" t="s">
        <v>43</v>
      </c>
      <c r="B96" s="30"/>
      <c r="C96" s="30"/>
      <c r="D96" s="30"/>
      <c r="E96" s="30"/>
      <c r="F96" s="30"/>
      <c r="G96" s="30"/>
    </row>
  </sheetData>
  <mergeCells count="35">
    <mergeCell ref="J15:S15"/>
    <mergeCell ref="A16:B16"/>
    <mergeCell ref="A1:R1"/>
    <mergeCell ref="A3:H3"/>
    <mergeCell ref="J3:S3"/>
    <mergeCell ref="A4:B4"/>
    <mergeCell ref="A5:B6"/>
    <mergeCell ref="A7:B8"/>
    <mergeCell ref="A29:H29"/>
    <mergeCell ref="A9:B10"/>
    <mergeCell ref="A11:B12"/>
    <mergeCell ref="A13:G13"/>
    <mergeCell ref="A15:H15"/>
    <mergeCell ref="A17:B18"/>
    <mergeCell ref="A19:B20"/>
    <mergeCell ref="A21:B22"/>
    <mergeCell ref="A23:B24"/>
    <mergeCell ref="A25:G25"/>
    <mergeCell ref="A79:A82"/>
    <mergeCell ref="A30:B30"/>
    <mergeCell ref="A31:B32"/>
    <mergeCell ref="A33:B34"/>
    <mergeCell ref="A35:B36"/>
    <mergeCell ref="A37:B38"/>
    <mergeCell ref="A39:G39"/>
    <mergeCell ref="A42:H42"/>
    <mergeCell ref="J42:R42"/>
    <mergeCell ref="A70:G70"/>
    <mergeCell ref="A73:I73"/>
    <mergeCell ref="A75:A78"/>
    <mergeCell ref="A85:I85"/>
    <mergeCell ref="A87:A89"/>
    <mergeCell ref="K87:S88"/>
    <mergeCell ref="A91:I91"/>
    <mergeCell ref="A93:A95"/>
  </mergeCells>
  <conditionalFormatting sqref="K5:K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G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:O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3" orientation="landscape" r:id="rId1"/>
  <headerFooter alignWithMargins="0">
    <oddFooter>&amp;LOpracowanie: Referat Badań i Analiz Społeczno-Gospodarczych, WPG, UMG.&amp;C&amp;"Arial,Kursywa"&amp;8"Gdańsk w liczbach - Transport"&amp;R&amp;"Arial,Kursywa"&amp;8www.gdansk.pl/gdanskwliczbach</oddFooter>
  </headerFooter>
  <rowBreaks count="2" manualBreakCount="2">
    <brk id="27" max="20" man="1"/>
    <brk id="7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GridLines="0" showRowColHeaders="0" tabSelected="1" zoomScale="85" zoomScaleNormal="85" zoomScalePageLayoutView="80" workbookViewId="0">
      <selection sqref="A1:S1"/>
    </sheetView>
  </sheetViews>
  <sheetFormatPr defaultRowHeight="12.75" x14ac:dyDescent="0.2"/>
  <cols>
    <col min="1" max="1" width="18.42578125" style="2" customWidth="1"/>
    <col min="2" max="2" width="13.7109375" style="2" customWidth="1"/>
    <col min="3" max="10" width="13.28515625" style="2" customWidth="1"/>
    <col min="11" max="13" width="11" style="2" customWidth="1"/>
    <col min="14" max="14" width="10.85546875" style="2" customWidth="1"/>
    <col min="15" max="19" width="12" style="2" customWidth="1"/>
    <col min="20" max="20" width="13.28515625" style="2" customWidth="1"/>
    <col min="21" max="21" width="9.140625" style="2"/>
    <col min="22" max="22" width="9.85546875" style="2" bestFit="1" customWidth="1"/>
    <col min="23" max="16384" width="9.140625" style="2"/>
  </cols>
  <sheetData>
    <row r="1" spans="1:19" ht="31.5" customHeight="1" x14ac:dyDescent="0.2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1"/>
    </row>
    <row r="2" spans="1:19" x14ac:dyDescent="0.2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9" ht="23.25" customHeight="1" x14ac:dyDescent="0.2">
      <c r="A3" s="53" t="s">
        <v>86</v>
      </c>
      <c r="B3" s="53"/>
      <c r="C3" s="53"/>
      <c r="D3" s="53"/>
      <c r="E3" s="53"/>
      <c r="F3" s="53"/>
      <c r="G3" s="53"/>
      <c r="H3" s="53"/>
      <c r="I3" s="51"/>
      <c r="J3" s="73" t="s">
        <v>94</v>
      </c>
      <c r="K3" s="73"/>
      <c r="L3" s="73"/>
      <c r="M3" s="73"/>
      <c r="N3" s="73"/>
      <c r="O3" s="73"/>
      <c r="P3" s="73"/>
      <c r="Q3" s="73"/>
      <c r="R3" s="73"/>
      <c r="S3" s="73"/>
    </row>
    <row r="4" spans="1:19" ht="41.25" customHeight="1" x14ac:dyDescent="0.2">
      <c r="A4" s="60" t="s">
        <v>75</v>
      </c>
      <c r="B4" s="60"/>
      <c r="C4" s="43" t="s">
        <v>49</v>
      </c>
      <c r="D4" s="33" t="s">
        <v>80</v>
      </c>
      <c r="E4" s="33" t="s">
        <v>79</v>
      </c>
      <c r="F4" s="33" t="s">
        <v>78</v>
      </c>
      <c r="G4" s="33" t="s">
        <v>41</v>
      </c>
      <c r="H4" s="33" t="s">
        <v>62</v>
      </c>
    </row>
    <row r="5" spans="1:19" ht="23.25" customHeight="1" x14ac:dyDescent="0.2">
      <c r="A5" s="61" t="s">
        <v>61</v>
      </c>
      <c r="B5" s="62"/>
      <c r="C5" s="42" t="s">
        <v>51</v>
      </c>
      <c r="D5" s="45">
        <v>158444</v>
      </c>
      <c r="E5" s="45">
        <v>82665</v>
      </c>
      <c r="F5" s="50">
        <v>20765</v>
      </c>
      <c r="G5" s="50">
        <v>3434</v>
      </c>
      <c r="H5" s="48">
        <f t="shared" ref="H5:H12" si="0">SUM(D5:G5)</f>
        <v>265308</v>
      </c>
    </row>
    <row r="6" spans="1:19" ht="23.25" customHeight="1" x14ac:dyDescent="0.2">
      <c r="A6" s="63"/>
      <c r="B6" s="64"/>
      <c r="C6" s="41" t="s">
        <v>54</v>
      </c>
      <c r="D6" s="39">
        <v>625429</v>
      </c>
      <c r="E6" s="39">
        <v>453773</v>
      </c>
      <c r="F6" s="39">
        <v>136103</v>
      </c>
      <c r="G6" s="39">
        <v>79743</v>
      </c>
      <c r="H6" s="48">
        <f t="shared" si="0"/>
        <v>1295048</v>
      </c>
    </row>
    <row r="7" spans="1:19" ht="23.25" customHeight="1" x14ac:dyDescent="0.2">
      <c r="A7" s="61" t="s">
        <v>60</v>
      </c>
      <c r="B7" s="62"/>
      <c r="C7" s="42" t="s">
        <v>51</v>
      </c>
      <c r="D7" s="49">
        <v>9542</v>
      </c>
      <c r="E7" s="49">
        <v>26624</v>
      </c>
      <c r="F7" s="49">
        <v>1473</v>
      </c>
      <c r="G7" s="49">
        <v>813</v>
      </c>
      <c r="H7" s="48">
        <f t="shared" si="0"/>
        <v>38452</v>
      </c>
    </row>
    <row r="8" spans="1:19" ht="23.25" customHeight="1" x14ac:dyDescent="0.2">
      <c r="A8" s="63"/>
      <c r="B8" s="64"/>
      <c r="C8" s="41" t="s">
        <v>54</v>
      </c>
      <c r="D8" s="50">
        <v>32965</v>
      </c>
      <c r="E8" s="50">
        <v>131351</v>
      </c>
      <c r="F8" s="50">
        <v>6983</v>
      </c>
      <c r="G8" s="50">
        <v>15919</v>
      </c>
      <c r="H8" s="48">
        <f t="shared" si="0"/>
        <v>187218</v>
      </c>
    </row>
    <row r="9" spans="1:19" ht="23.25" customHeight="1" x14ac:dyDescent="0.2">
      <c r="A9" s="61" t="s">
        <v>59</v>
      </c>
      <c r="B9" s="62"/>
      <c r="C9" s="42" t="s">
        <v>51</v>
      </c>
      <c r="D9" s="50">
        <v>37</v>
      </c>
      <c r="E9" s="50">
        <v>981</v>
      </c>
      <c r="F9" s="50">
        <v>1</v>
      </c>
      <c r="G9" s="50">
        <v>21</v>
      </c>
      <c r="H9" s="48">
        <f t="shared" si="0"/>
        <v>1040</v>
      </c>
    </row>
    <row r="10" spans="1:19" ht="23.25" customHeight="1" x14ac:dyDescent="0.2">
      <c r="A10" s="63"/>
      <c r="B10" s="64"/>
      <c r="C10" s="41" t="s">
        <v>54</v>
      </c>
      <c r="D10" s="50">
        <v>217</v>
      </c>
      <c r="E10" s="50">
        <v>6363</v>
      </c>
      <c r="F10" s="50">
        <v>6</v>
      </c>
      <c r="G10" s="50">
        <v>876</v>
      </c>
      <c r="H10" s="48">
        <f t="shared" si="0"/>
        <v>7462</v>
      </c>
    </row>
    <row r="11" spans="1:19" ht="23.25" customHeight="1" x14ac:dyDescent="0.2">
      <c r="A11" s="61" t="s">
        <v>77</v>
      </c>
      <c r="B11" s="62"/>
      <c r="C11" s="42" t="s">
        <v>51</v>
      </c>
      <c r="D11" s="50">
        <v>9</v>
      </c>
      <c r="E11" s="50">
        <v>3006</v>
      </c>
      <c r="F11" s="50">
        <v>5</v>
      </c>
      <c r="G11" s="50">
        <v>68</v>
      </c>
      <c r="H11" s="48">
        <f t="shared" si="0"/>
        <v>3088</v>
      </c>
    </row>
    <row r="12" spans="1:19" ht="23.25" customHeight="1" x14ac:dyDescent="0.2">
      <c r="A12" s="63"/>
      <c r="B12" s="64"/>
      <c r="C12" s="41" t="s">
        <v>54</v>
      </c>
      <c r="D12" s="49">
        <v>110</v>
      </c>
      <c r="E12" s="49">
        <v>21489</v>
      </c>
      <c r="F12" s="49">
        <v>36</v>
      </c>
      <c r="G12" s="49">
        <v>1175</v>
      </c>
      <c r="H12" s="48">
        <f t="shared" si="0"/>
        <v>22810</v>
      </c>
    </row>
    <row r="13" spans="1:19" x14ac:dyDescent="0.2">
      <c r="A13" s="59" t="s">
        <v>43</v>
      </c>
      <c r="B13" s="59"/>
      <c r="C13" s="59"/>
      <c r="D13" s="59"/>
      <c r="E13" s="59"/>
      <c r="F13" s="59"/>
      <c r="G13" s="59"/>
      <c r="H13" s="47"/>
      <c r="I13" s="47"/>
    </row>
    <row r="14" spans="1:19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9" ht="23.25" customHeight="1" x14ac:dyDescent="0.2">
      <c r="A15" s="53" t="s">
        <v>96</v>
      </c>
      <c r="B15" s="53"/>
      <c r="C15" s="53"/>
      <c r="D15" s="53"/>
      <c r="E15" s="53"/>
      <c r="F15" s="53"/>
      <c r="G15" s="53"/>
      <c r="H15" s="53"/>
      <c r="I15" s="44"/>
      <c r="J15" s="73" t="s">
        <v>95</v>
      </c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23.25" customHeight="1" x14ac:dyDescent="0.2">
      <c r="A16" s="60" t="s">
        <v>75</v>
      </c>
      <c r="B16" s="60"/>
      <c r="C16" s="43" t="s">
        <v>49</v>
      </c>
      <c r="D16" s="33" t="s">
        <v>80</v>
      </c>
      <c r="E16" s="33" t="s">
        <v>79</v>
      </c>
      <c r="F16" s="33" t="s">
        <v>78</v>
      </c>
      <c r="G16" s="33" t="s">
        <v>41</v>
      </c>
      <c r="H16" s="33" t="s">
        <v>62</v>
      </c>
      <c r="I16" s="44"/>
      <c r="J16" s="44"/>
    </row>
    <row r="17" spans="1:16" ht="23.25" customHeight="1" x14ac:dyDescent="0.2">
      <c r="A17" s="61" t="s">
        <v>61</v>
      </c>
      <c r="B17" s="62"/>
      <c r="C17" s="42" t="s">
        <v>51</v>
      </c>
      <c r="D17" s="46">
        <f t="shared" ref="D17:H24" si="1">(D5/$H5)*100</f>
        <v>59.720777360652519</v>
      </c>
      <c r="E17" s="46">
        <f t="shared" si="1"/>
        <v>31.158125650187706</v>
      </c>
      <c r="F17" s="46">
        <f t="shared" si="1"/>
        <v>7.8267523029837012</v>
      </c>
      <c r="G17" s="46">
        <f t="shared" si="1"/>
        <v>1.294344686176067</v>
      </c>
      <c r="H17" s="45">
        <f t="shared" si="1"/>
        <v>100</v>
      </c>
      <c r="I17" s="44"/>
      <c r="J17" s="44"/>
    </row>
    <row r="18" spans="1:16" ht="23.25" customHeight="1" x14ac:dyDescent="0.2">
      <c r="A18" s="63"/>
      <c r="B18" s="64"/>
      <c r="C18" s="41" t="s">
        <v>54</v>
      </c>
      <c r="D18" s="46">
        <f t="shared" si="1"/>
        <v>48.293885632038347</v>
      </c>
      <c r="E18" s="46">
        <f t="shared" si="1"/>
        <v>35.039087354291112</v>
      </c>
      <c r="F18" s="46">
        <f t="shared" si="1"/>
        <v>10.509494628770517</v>
      </c>
      <c r="G18" s="46">
        <f t="shared" si="1"/>
        <v>6.1575323849000192</v>
      </c>
      <c r="H18" s="45">
        <f t="shared" si="1"/>
        <v>100</v>
      </c>
      <c r="I18" s="44"/>
      <c r="J18" s="44"/>
    </row>
    <row r="19" spans="1:16" ht="23.25" customHeight="1" x14ac:dyDescent="0.2">
      <c r="A19" s="61" t="s">
        <v>60</v>
      </c>
      <c r="B19" s="62"/>
      <c r="C19" s="42" t="s">
        <v>51</v>
      </c>
      <c r="D19" s="46">
        <f t="shared" si="1"/>
        <v>24.815354207843544</v>
      </c>
      <c r="E19" s="46">
        <f t="shared" si="1"/>
        <v>69.239571413710593</v>
      </c>
      <c r="F19" s="46">
        <f t="shared" si="1"/>
        <v>3.83075002600645</v>
      </c>
      <c r="G19" s="46">
        <f t="shared" si="1"/>
        <v>2.1143243524394046</v>
      </c>
      <c r="H19" s="45">
        <f t="shared" si="1"/>
        <v>100</v>
      </c>
      <c r="I19" s="44"/>
      <c r="J19" s="44"/>
    </row>
    <row r="20" spans="1:16" ht="23.25" customHeight="1" x14ac:dyDescent="0.2">
      <c r="A20" s="63"/>
      <c r="B20" s="64"/>
      <c r="C20" s="41" t="s">
        <v>54</v>
      </c>
      <c r="D20" s="46">
        <f t="shared" si="1"/>
        <v>17.607815487827025</v>
      </c>
      <c r="E20" s="46">
        <f t="shared" si="1"/>
        <v>70.159386383787876</v>
      </c>
      <c r="F20" s="46">
        <f t="shared" si="1"/>
        <v>3.7298764007734295</v>
      </c>
      <c r="G20" s="46">
        <f t="shared" si="1"/>
        <v>8.5029217276116604</v>
      </c>
      <c r="H20" s="45">
        <f t="shared" si="1"/>
        <v>100</v>
      </c>
      <c r="I20" s="44"/>
      <c r="J20" s="44"/>
    </row>
    <row r="21" spans="1:16" ht="23.25" customHeight="1" x14ac:dyDescent="0.2">
      <c r="A21" s="61" t="s">
        <v>59</v>
      </c>
      <c r="B21" s="62"/>
      <c r="C21" s="42" t="s">
        <v>51</v>
      </c>
      <c r="D21" s="46">
        <f t="shared" si="1"/>
        <v>3.5576923076923075</v>
      </c>
      <c r="E21" s="46">
        <f t="shared" si="1"/>
        <v>94.32692307692308</v>
      </c>
      <c r="F21" s="46">
        <f t="shared" si="1"/>
        <v>9.6153846153846159E-2</v>
      </c>
      <c r="G21" s="46">
        <f t="shared" si="1"/>
        <v>2.0192307692307692</v>
      </c>
      <c r="H21" s="45">
        <f t="shared" si="1"/>
        <v>100</v>
      </c>
      <c r="I21" s="44"/>
      <c r="J21" s="44"/>
    </row>
    <row r="22" spans="1:16" ht="23.25" customHeight="1" x14ac:dyDescent="0.2">
      <c r="A22" s="63"/>
      <c r="B22" s="64"/>
      <c r="C22" s="41" t="s">
        <v>54</v>
      </c>
      <c r="D22" s="46">
        <f t="shared" si="1"/>
        <v>2.908067542213884</v>
      </c>
      <c r="E22" s="46">
        <f t="shared" si="1"/>
        <v>85.272045028142585</v>
      </c>
      <c r="F22" s="46">
        <f t="shared" si="1"/>
        <v>8.0407397480568216E-2</v>
      </c>
      <c r="G22" s="46">
        <f t="shared" si="1"/>
        <v>11.739480032162959</v>
      </c>
      <c r="H22" s="45">
        <f t="shared" si="1"/>
        <v>100</v>
      </c>
      <c r="I22" s="44"/>
      <c r="J22" s="44"/>
    </row>
    <row r="23" spans="1:16" ht="23.25" customHeight="1" x14ac:dyDescent="0.2">
      <c r="A23" s="61" t="s">
        <v>77</v>
      </c>
      <c r="B23" s="62"/>
      <c r="C23" s="42" t="s">
        <v>51</v>
      </c>
      <c r="D23" s="46">
        <f t="shared" si="1"/>
        <v>0.29145077720207252</v>
      </c>
      <c r="E23" s="46">
        <f t="shared" si="1"/>
        <v>97.344559585492235</v>
      </c>
      <c r="F23" s="46">
        <f t="shared" si="1"/>
        <v>0.16191709844559585</v>
      </c>
      <c r="G23" s="46">
        <f t="shared" si="1"/>
        <v>2.2020725388601035</v>
      </c>
      <c r="H23" s="45">
        <f t="shared" si="1"/>
        <v>100</v>
      </c>
      <c r="I23" s="44"/>
      <c r="J23" s="44"/>
    </row>
    <row r="24" spans="1:16" ht="23.25" customHeight="1" x14ac:dyDescent="0.2">
      <c r="A24" s="63"/>
      <c r="B24" s="64"/>
      <c r="C24" s="41" t="s">
        <v>54</v>
      </c>
      <c r="D24" s="46">
        <f t="shared" si="1"/>
        <v>0.48224462954844366</v>
      </c>
      <c r="E24" s="46">
        <f t="shared" si="1"/>
        <v>94.208680403331869</v>
      </c>
      <c r="F24" s="46">
        <f t="shared" si="1"/>
        <v>0.15782551512494519</v>
      </c>
      <c r="G24" s="46">
        <f t="shared" si="1"/>
        <v>5.1512494519947394</v>
      </c>
      <c r="H24" s="45">
        <f t="shared" si="1"/>
        <v>100</v>
      </c>
      <c r="I24" s="44"/>
      <c r="J24" s="44"/>
    </row>
    <row r="25" spans="1:16" x14ac:dyDescent="0.2">
      <c r="A25" s="59" t="s">
        <v>43</v>
      </c>
      <c r="B25" s="59"/>
      <c r="C25" s="59"/>
      <c r="D25" s="59"/>
      <c r="E25" s="59"/>
      <c r="F25" s="59"/>
      <c r="G25" s="59"/>
      <c r="H25" s="44"/>
      <c r="I25" s="44"/>
      <c r="J25" s="44"/>
    </row>
    <row r="29" spans="1:16" ht="15" x14ac:dyDescent="0.2">
      <c r="A29" s="53" t="s">
        <v>91</v>
      </c>
      <c r="B29" s="53"/>
      <c r="C29" s="53"/>
      <c r="D29" s="53"/>
      <c r="E29" s="53"/>
      <c r="F29" s="53"/>
      <c r="G29" s="53"/>
      <c r="H29" s="53"/>
    </row>
    <row r="30" spans="1:16" ht="25.5" x14ac:dyDescent="0.2">
      <c r="A30" s="60" t="s">
        <v>75</v>
      </c>
      <c r="B30" s="60"/>
      <c r="C30" s="43" t="s">
        <v>49</v>
      </c>
      <c r="D30" s="33" t="s">
        <v>74</v>
      </c>
      <c r="E30" s="33" t="s">
        <v>73</v>
      </c>
      <c r="F30" s="33" t="s">
        <v>72</v>
      </c>
      <c r="G30" s="33" t="s">
        <v>71</v>
      </c>
      <c r="H30" s="33" t="s">
        <v>70</v>
      </c>
      <c r="I30" s="33" t="s">
        <v>69</v>
      </c>
      <c r="J30" s="33" t="s">
        <v>68</v>
      </c>
      <c r="K30" s="33" t="s">
        <v>67</v>
      </c>
      <c r="L30" s="33" t="s">
        <v>66</v>
      </c>
      <c r="M30" s="33" t="s">
        <v>65</v>
      </c>
      <c r="N30" s="33" t="s">
        <v>64</v>
      </c>
      <c r="O30" s="33" t="s">
        <v>63</v>
      </c>
      <c r="P30" s="33" t="s">
        <v>62</v>
      </c>
    </row>
    <row r="31" spans="1:16" ht="23.25" customHeight="1" x14ac:dyDescent="0.2">
      <c r="A31" s="61" t="s">
        <v>61</v>
      </c>
      <c r="B31" s="62"/>
      <c r="C31" s="42" t="s">
        <v>51</v>
      </c>
      <c r="D31" s="39">
        <v>18327</v>
      </c>
      <c r="E31" s="39">
        <v>8439</v>
      </c>
      <c r="F31" s="39">
        <v>7440</v>
      </c>
      <c r="G31" s="39">
        <v>15592</v>
      </c>
      <c r="H31" s="39">
        <v>13571</v>
      </c>
      <c r="I31" s="39">
        <v>20250</v>
      </c>
      <c r="J31" s="39">
        <v>18467</v>
      </c>
      <c r="K31" s="39">
        <v>35423</v>
      </c>
      <c r="L31" s="39">
        <v>40235</v>
      </c>
      <c r="M31" s="39">
        <v>30395</v>
      </c>
      <c r="N31" s="39">
        <v>22131</v>
      </c>
      <c r="O31" s="39">
        <v>35038</v>
      </c>
      <c r="P31" s="39">
        <f t="shared" ref="P31:P38" si="2">SUM(D31:O31)</f>
        <v>265308</v>
      </c>
    </row>
    <row r="32" spans="1:16" ht="23.25" customHeight="1" x14ac:dyDescent="0.2">
      <c r="A32" s="63"/>
      <c r="B32" s="64"/>
      <c r="C32" s="41" t="s">
        <v>54</v>
      </c>
      <c r="D32" s="39">
        <v>44327</v>
      </c>
      <c r="E32" s="39">
        <v>22083</v>
      </c>
      <c r="F32" s="39">
        <v>21511</v>
      </c>
      <c r="G32" s="39">
        <v>49803</v>
      </c>
      <c r="H32" s="39">
        <v>49647</v>
      </c>
      <c r="I32" s="39">
        <v>82473</v>
      </c>
      <c r="J32" s="39">
        <v>88324</v>
      </c>
      <c r="K32" s="39">
        <v>197521</v>
      </c>
      <c r="L32" s="39">
        <v>268897</v>
      </c>
      <c r="M32" s="39">
        <v>179970</v>
      </c>
      <c r="N32" s="39">
        <v>104549</v>
      </c>
      <c r="O32" s="39">
        <v>185943</v>
      </c>
      <c r="P32" s="39">
        <f t="shared" si="2"/>
        <v>1295048</v>
      </c>
    </row>
    <row r="33" spans="1:18" ht="23.25" customHeight="1" x14ac:dyDescent="0.2">
      <c r="A33" s="61" t="s">
        <v>60</v>
      </c>
      <c r="B33" s="62"/>
      <c r="C33" s="42" t="s">
        <v>51</v>
      </c>
      <c r="D33" s="39">
        <v>2334</v>
      </c>
      <c r="E33" s="39">
        <v>1336</v>
      </c>
      <c r="F33" s="39">
        <v>932</v>
      </c>
      <c r="G33" s="39">
        <v>1815</v>
      </c>
      <c r="H33" s="39">
        <v>3289</v>
      </c>
      <c r="I33" s="39">
        <v>2613</v>
      </c>
      <c r="J33" s="39">
        <v>1986</v>
      </c>
      <c r="K33" s="39">
        <v>4804</v>
      </c>
      <c r="L33" s="39">
        <v>6583</v>
      </c>
      <c r="M33" s="39">
        <v>4090</v>
      </c>
      <c r="N33" s="39">
        <v>3345</v>
      </c>
      <c r="O33" s="39">
        <v>5325</v>
      </c>
      <c r="P33" s="39">
        <f t="shared" si="2"/>
        <v>38452</v>
      </c>
    </row>
    <row r="34" spans="1:18" ht="23.25" customHeight="1" x14ac:dyDescent="0.2">
      <c r="A34" s="65"/>
      <c r="B34" s="66"/>
      <c r="C34" s="41" t="s">
        <v>54</v>
      </c>
      <c r="D34" s="39">
        <v>6260</v>
      </c>
      <c r="E34" s="39">
        <v>4006</v>
      </c>
      <c r="F34" s="39">
        <v>3092</v>
      </c>
      <c r="G34" s="39">
        <v>7184</v>
      </c>
      <c r="H34" s="39">
        <v>12598</v>
      </c>
      <c r="I34" s="39">
        <v>12759</v>
      </c>
      <c r="J34" s="39">
        <v>10731</v>
      </c>
      <c r="K34" s="39">
        <v>25819</v>
      </c>
      <c r="L34" s="39">
        <v>35100</v>
      </c>
      <c r="M34" s="39">
        <v>19410</v>
      </c>
      <c r="N34" s="39">
        <v>14930</v>
      </c>
      <c r="O34" s="39">
        <v>35329</v>
      </c>
      <c r="P34" s="39">
        <f t="shared" si="2"/>
        <v>187218</v>
      </c>
    </row>
    <row r="35" spans="1:18" ht="23.25" customHeight="1" x14ac:dyDescent="0.2">
      <c r="A35" s="61" t="s">
        <v>59</v>
      </c>
      <c r="B35" s="62"/>
      <c r="C35" s="42" t="s">
        <v>51</v>
      </c>
      <c r="D35" s="39">
        <v>43</v>
      </c>
      <c r="E35" s="39">
        <v>4</v>
      </c>
      <c r="F35" s="39">
        <v>9</v>
      </c>
      <c r="G35" s="39">
        <v>33</v>
      </c>
      <c r="H35" s="39">
        <v>28</v>
      </c>
      <c r="I35" s="39">
        <v>62</v>
      </c>
      <c r="J35" s="39">
        <v>52</v>
      </c>
      <c r="K35" s="39">
        <v>110</v>
      </c>
      <c r="L35" s="39">
        <v>174</v>
      </c>
      <c r="M35" s="39">
        <v>174</v>
      </c>
      <c r="N35" s="39">
        <v>190</v>
      </c>
      <c r="O35" s="39">
        <v>161</v>
      </c>
      <c r="P35" s="39">
        <f t="shared" si="2"/>
        <v>1040</v>
      </c>
    </row>
    <row r="36" spans="1:18" ht="23.25" customHeight="1" x14ac:dyDescent="0.2">
      <c r="A36" s="63"/>
      <c r="B36" s="64"/>
      <c r="C36" s="41" t="s">
        <v>54</v>
      </c>
      <c r="D36" s="39">
        <v>582</v>
      </c>
      <c r="E36" s="39">
        <v>108</v>
      </c>
      <c r="F36" s="39">
        <v>82</v>
      </c>
      <c r="G36" s="39">
        <v>132</v>
      </c>
      <c r="H36" s="39">
        <v>244</v>
      </c>
      <c r="I36" s="39">
        <v>292</v>
      </c>
      <c r="J36" s="39">
        <v>358</v>
      </c>
      <c r="K36" s="39">
        <v>817</v>
      </c>
      <c r="L36" s="39">
        <v>1215</v>
      </c>
      <c r="M36" s="39">
        <v>857</v>
      </c>
      <c r="N36" s="39">
        <v>1103</v>
      </c>
      <c r="O36" s="39">
        <v>1672</v>
      </c>
      <c r="P36" s="39">
        <f t="shared" si="2"/>
        <v>7462</v>
      </c>
    </row>
    <row r="37" spans="1:18" ht="23.25" customHeight="1" x14ac:dyDescent="0.2">
      <c r="A37" s="61" t="s">
        <v>58</v>
      </c>
      <c r="B37" s="62"/>
      <c r="C37" s="42" t="s">
        <v>51</v>
      </c>
      <c r="D37" s="39">
        <v>547</v>
      </c>
      <c r="E37" s="39">
        <v>218</v>
      </c>
      <c r="F37" s="39">
        <v>140</v>
      </c>
      <c r="G37" s="39">
        <v>330</v>
      </c>
      <c r="H37" s="39">
        <v>492</v>
      </c>
      <c r="I37" s="39">
        <v>688</v>
      </c>
      <c r="J37" s="39">
        <v>690</v>
      </c>
      <c r="K37" s="39">
        <v>1185</v>
      </c>
      <c r="L37" s="39">
        <v>1178</v>
      </c>
      <c r="M37" s="39">
        <v>680</v>
      </c>
      <c r="N37" s="39">
        <v>819</v>
      </c>
      <c r="O37" s="39">
        <v>962</v>
      </c>
      <c r="P37" s="39">
        <f t="shared" si="2"/>
        <v>7929</v>
      </c>
    </row>
    <row r="38" spans="1:18" ht="23.25" customHeight="1" x14ac:dyDescent="0.2">
      <c r="A38" s="63"/>
      <c r="B38" s="64"/>
      <c r="C38" s="41" t="s">
        <v>54</v>
      </c>
      <c r="D38" s="39">
        <v>2748</v>
      </c>
      <c r="E38" s="39">
        <v>910</v>
      </c>
      <c r="F38" s="39">
        <v>626</v>
      </c>
      <c r="G38" s="39">
        <v>1573</v>
      </c>
      <c r="H38" s="39">
        <v>2247</v>
      </c>
      <c r="I38" s="39">
        <v>3545</v>
      </c>
      <c r="J38" s="39">
        <v>3459</v>
      </c>
      <c r="K38" s="39">
        <v>6293</v>
      </c>
      <c r="L38" s="39">
        <v>7621</v>
      </c>
      <c r="M38" s="39">
        <v>4717</v>
      </c>
      <c r="N38" s="39">
        <v>8007</v>
      </c>
      <c r="O38" s="39">
        <v>29552</v>
      </c>
      <c r="P38" s="39">
        <f t="shared" si="2"/>
        <v>71298</v>
      </c>
    </row>
    <row r="39" spans="1:18" x14ac:dyDescent="0.2">
      <c r="A39" s="59" t="s">
        <v>43</v>
      </c>
      <c r="B39" s="59"/>
      <c r="C39" s="59"/>
      <c r="D39" s="59"/>
      <c r="E39" s="59"/>
      <c r="F39" s="59"/>
      <c r="G39" s="59"/>
    </row>
    <row r="42" spans="1:18" ht="15.75" x14ac:dyDescent="0.2">
      <c r="A42" s="57" t="s">
        <v>92</v>
      </c>
      <c r="B42" s="57"/>
      <c r="C42" s="57"/>
      <c r="D42" s="57"/>
      <c r="E42" s="57"/>
      <c r="F42" s="57"/>
      <c r="G42" s="57"/>
      <c r="H42" s="57"/>
      <c r="J42" s="72" t="s">
        <v>93</v>
      </c>
      <c r="K42" s="72"/>
      <c r="L42" s="72"/>
      <c r="M42" s="72"/>
      <c r="N42" s="72"/>
      <c r="O42" s="72"/>
      <c r="P42" s="72"/>
      <c r="Q42" s="72"/>
      <c r="R42" s="72"/>
    </row>
    <row r="70" spans="1:12" x14ac:dyDescent="0.2">
      <c r="A70" s="59" t="s">
        <v>43</v>
      </c>
      <c r="B70" s="59"/>
      <c r="C70" s="59"/>
      <c r="D70" s="59"/>
      <c r="E70" s="59"/>
      <c r="F70" s="59"/>
      <c r="G70" s="59"/>
    </row>
    <row r="73" spans="1:12" ht="15" x14ac:dyDescent="0.2">
      <c r="A73" s="53" t="s">
        <v>87</v>
      </c>
      <c r="B73" s="53"/>
      <c r="C73" s="53"/>
      <c r="D73" s="53"/>
      <c r="E73" s="53"/>
      <c r="F73" s="53"/>
      <c r="G73" s="53"/>
      <c r="H73" s="53"/>
      <c r="I73" s="53"/>
      <c r="L73" s="40" t="s">
        <v>88</v>
      </c>
    </row>
    <row r="74" spans="1:12" ht="24" customHeight="1" x14ac:dyDescent="0.2">
      <c r="A74" s="33" t="s">
        <v>49</v>
      </c>
      <c r="B74" s="33" t="s">
        <v>48</v>
      </c>
      <c r="C74" s="33">
        <v>2009</v>
      </c>
      <c r="D74" s="33">
        <v>2010</v>
      </c>
      <c r="E74" s="33">
        <v>2011</v>
      </c>
      <c r="F74" s="33">
        <v>2012</v>
      </c>
      <c r="G74" s="33">
        <v>2013</v>
      </c>
      <c r="H74" s="33">
        <v>2014</v>
      </c>
      <c r="I74" s="33">
        <v>2015</v>
      </c>
      <c r="J74" s="33">
        <v>2016</v>
      </c>
    </row>
    <row r="75" spans="1:12" s="7" customFormat="1" ht="22.5" customHeight="1" x14ac:dyDescent="0.2">
      <c r="A75" s="54" t="s">
        <v>51</v>
      </c>
      <c r="B75" s="32" t="s">
        <v>46</v>
      </c>
      <c r="C75" s="39">
        <v>95163</v>
      </c>
      <c r="D75" s="39">
        <v>95836</v>
      </c>
      <c r="E75" s="39">
        <v>97621</v>
      </c>
      <c r="F75" s="39">
        <v>98347</v>
      </c>
      <c r="G75" s="39">
        <v>99505</v>
      </c>
      <c r="H75" s="39">
        <v>101235</v>
      </c>
      <c r="I75" s="39">
        <v>101379</v>
      </c>
      <c r="J75" s="39">
        <v>103264</v>
      </c>
    </row>
    <row r="76" spans="1:12" s="7" customFormat="1" ht="22.5" customHeight="1" x14ac:dyDescent="0.2">
      <c r="A76" s="54"/>
      <c r="B76" s="32" t="s">
        <v>45</v>
      </c>
      <c r="C76" s="39">
        <v>99156</v>
      </c>
      <c r="D76" s="39">
        <v>104001</v>
      </c>
      <c r="E76" s="39">
        <v>110700</v>
      </c>
      <c r="F76" s="39">
        <v>114940</v>
      </c>
      <c r="G76" s="39">
        <v>120525</v>
      </c>
      <c r="H76" s="39">
        <v>126752</v>
      </c>
      <c r="I76" s="39">
        <v>130700</v>
      </c>
      <c r="J76" s="39">
        <v>137843</v>
      </c>
    </row>
    <row r="77" spans="1:12" s="7" customFormat="1" ht="22.5" customHeight="1" x14ac:dyDescent="0.2">
      <c r="A77" s="54"/>
      <c r="B77" s="32" t="s">
        <v>44</v>
      </c>
      <c r="C77" s="39">
        <v>18320</v>
      </c>
      <c r="D77" s="39">
        <v>19074</v>
      </c>
      <c r="E77" s="39">
        <v>20348</v>
      </c>
      <c r="F77" s="39">
        <v>20877</v>
      </c>
      <c r="G77" s="39">
        <v>21578</v>
      </c>
      <c r="H77" s="39">
        <v>22558</v>
      </c>
      <c r="I77" s="39">
        <v>23097</v>
      </c>
      <c r="J77" s="39">
        <v>24201</v>
      </c>
    </row>
    <row r="78" spans="1:12" s="7" customFormat="1" ht="22.5" customHeight="1" x14ac:dyDescent="0.2">
      <c r="A78" s="54"/>
      <c r="B78" s="38" t="s">
        <v>53</v>
      </c>
      <c r="C78" s="37">
        <v>212639</v>
      </c>
      <c r="D78" s="37">
        <v>218911</v>
      </c>
      <c r="E78" s="37">
        <v>228669</v>
      </c>
      <c r="F78" s="37">
        <v>234164</v>
      </c>
      <c r="G78" s="37">
        <v>241608</v>
      </c>
      <c r="H78" s="37">
        <v>250545</v>
      </c>
      <c r="I78" s="37">
        <v>255176</v>
      </c>
      <c r="J78" s="37">
        <v>265308</v>
      </c>
    </row>
    <row r="79" spans="1:12" s="7" customFormat="1" ht="22.5" customHeight="1" x14ac:dyDescent="0.2">
      <c r="A79" s="54" t="s">
        <v>54</v>
      </c>
      <c r="B79" s="32" t="s">
        <v>46</v>
      </c>
      <c r="C79" s="39">
        <v>435770</v>
      </c>
      <c r="D79" s="39">
        <v>443054</v>
      </c>
      <c r="E79" s="39">
        <v>452633</v>
      </c>
      <c r="F79" s="39">
        <v>459322</v>
      </c>
      <c r="G79" s="39">
        <v>465782</v>
      </c>
      <c r="H79" s="39">
        <v>469895</v>
      </c>
      <c r="I79" s="39">
        <v>476694</v>
      </c>
      <c r="J79" s="39">
        <v>486324</v>
      </c>
    </row>
    <row r="80" spans="1:12" s="7" customFormat="1" ht="22.5" customHeight="1" x14ac:dyDescent="0.2">
      <c r="A80" s="54"/>
      <c r="B80" s="32" t="s">
        <v>45</v>
      </c>
      <c r="C80" s="39">
        <v>452773</v>
      </c>
      <c r="D80" s="39">
        <v>486242</v>
      </c>
      <c r="E80" s="39">
        <v>526083</v>
      </c>
      <c r="F80" s="39">
        <v>556328</v>
      </c>
      <c r="G80" s="39">
        <v>588868</v>
      </c>
      <c r="H80" s="39">
        <v>622189</v>
      </c>
      <c r="I80" s="39">
        <v>653739</v>
      </c>
      <c r="J80" s="39">
        <v>693963</v>
      </c>
    </row>
    <row r="81" spans="1:20" s="7" customFormat="1" ht="22.5" customHeight="1" x14ac:dyDescent="0.2">
      <c r="A81" s="54"/>
      <c r="B81" s="32" t="s">
        <v>44</v>
      </c>
      <c r="C81" s="39">
        <v>77533</v>
      </c>
      <c r="D81" s="39">
        <v>81826</v>
      </c>
      <c r="E81" s="39">
        <v>87761</v>
      </c>
      <c r="F81" s="39">
        <v>91600</v>
      </c>
      <c r="G81" s="39">
        <v>96197</v>
      </c>
      <c r="H81" s="39">
        <v>101722</v>
      </c>
      <c r="I81" s="39">
        <v>107458</v>
      </c>
      <c r="J81" s="39">
        <v>114761</v>
      </c>
    </row>
    <row r="82" spans="1:20" s="7" customFormat="1" ht="22.5" customHeight="1" x14ac:dyDescent="0.2">
      <c r="A82" s="54"/>
      <c r="B82" s="38" t="s">
        <v>53</v>
      </c>
      <c r="C82" s="37">
        <v>966076</v>
      </c>
      <c r="D82" s="37">
        <v>1011122</v>
      </c>
      <c r="E82" s="37">
        <v>1066477</v>
      </c>
      <c r="F82" s="37">
        <v>1107250</v>
      </c>
      <c r="G82" s="37">
        <v>1150847</v>
      </c>
      <c r="H82" s="37">
        <v>1193806</v>
      </c>
      <c r="I82" s="37">
        <v>1237891</v>
      </c>
      <c r="J82" s="37">
        <v>1295048</v>
      </c>
    </row>
    <row r="85" spans="1:20" ht="15" x14ac:dyDescent="0.2">
      <c r="A85" s="53" t="s">
        <v>88</v>
      </c>
      <c r="B85" s="53"/>
      <c r="C85" s="53"/>
      <c r="D85" s="53"/>
      <c r="E85" s="53"/>
      <c r="F85" s="53"/>
      <c r="G85" s="53"/>
      <c r="H85" s="53"/>
      <c r="I85" s="53"/>
    </row>
    <row r="86" spans="1:20" ht="24" customHeight="1" x14ac:dyDescent="0.2">
      <c r="A86" s="33" t="s">
        <v>49</v>
      </c>
      <c r="B86" s="33" t="s">
        <v>48</v>
      </c>
      <c r="C86" s="33">
        <v>2009</v>
      </c>
      <c r="D86" s="33">
        <v>2010</v>
      </c>
      <c r="E86" s="33">
        <v>2011</v>
      </c>
      <c r="F86" s="33">
        <v>2012</v>
      </c>
      <c r="G86" s="33">
        <v>2013</v>
      </c>
      <c r="H86" s="33">
        <v>2014</v>
      </c>
      <c r="I86" s="33">
        <v>2015</v>
      </c>
      <c r="J86" s="33">
        <v>2016</v>
      </c>
    </row>
    <row r="87" spans="1:20" ht="23.25" customHeight="1" x14ac:dyDescent="0.2">
      <c r="A87" s="54" t="s">
        <v>51</v>
      </c>
      <c r="B87" s="32" t="s">
        <v>46</v>
      </c>
      <c r="C87" s="31">
        <f t="shared" ref="C87:I89" si="3">(C75/C$78)*100</f>
        <v>44.753314302644384</v>
      </c>
      <c r="D87" s="31">
        <f t="shared" si="3"/>
        <v>43.77852186505018</v>
      </c>
      <c r="E87" s="31">
        <f t="shared" si="3"/>
        <v>42.690963794830083</v>
      </c>
      <c r="F87" s="31">
        <f t="shared" si="3"/>
        <v>41.999197143882064</v>
      </c>
      <c r="G87" s="31">
        <f t="shared" si="3"/>
        <v>41.184480646336212</v>
      </c>
      <c r="H87" s="31">
        <f t="shared" si="3"/>
        <v>40.405915105070946</v>
      </c>
      <c r="I87" s="31">
        <f t="shared" si="3"/>
        <v>39.729049753895353</v>
      </c>
      <c r="J87" s="31">
        <f t="shared" ref="J87" si="4">(J75/J$78)*100</f>
        <v>38.92230916519668</v>
      </c>
      <c r="L87" s="70" t="s">
        <v>90</v>
      </c>
      <c r="M87" s="70"/>
      <c r="N87" s="70"/>
      <c r="O87" s="70"/>
      <c r="P87" s="70"/>
      <c r="Q87" s="70"/>
      <c r="R87" s="70"/>
      <c r="S87" s="70"/>
      <c r="T87" s="70"/>
    </row>
    <row r="88" spans="1:20" ht="23.25" customHeight="1" x14ac:dyDescent="0.2">
      <c r="A88" s="54"/>
      <c r="B88" s="32" t="s">
        <v>45</v>
      </c>
      <c r="C88" s="31">
        <f t="shared" si="3"/>
        <v>46.631144804104608</v>
      </c>
      <c r="D88" s="31">
        <f t="shared" si="3"/>
        <v>47.508348141482152</v>
      </c>
      <c r="E88" s="31">
        <f t="shared" si="3"/>
        <v>48.410584731642679</v>
      </c>
      <c r="F88" s="31">
        <f t="shared" si="3"/>
        <v>49.085256486906616</v>
      </c>
      <c r="G88" s="31">
        <f t="shared" si="3"/>
        <v>49.884523691268498</v>
      </c>
      <c r="H88" s="31">
        <f t="shared" si="3"/>
        <v>50.590512682352475</v>
      </c>
      <c r="I88" s="31">
        <f t="shared" si="3"/>
        <v>51.219550427939929</v>
      </c>
      <c r="J88" s="31">
        <f t="shared" ref="J88" si="5">(J76/J$78)*100</f>
        <v>51.95584000482458</v>
      </c>
      <c r="K88" s="52"/>
      <c r="L88" s="70"/>
      <c r="M88" s="70"/>
      <c r="N88" s="70"/>
      <c r="O88" s="70"/>
      <c r="P88" s="70"/>
      <c r="Q88" s="70"/>
      <c r="R88" s="70"/>
      <c r="S88" s="70"/>
      <c r="T88" s="70"/>
    </row>
    <row r="89" spans="1:20" ht="23.25" customHeight="1" x14ac:dyDescent="0.2">
      <c r="A89" s="54"/>
      <c r="B89" s="32" t="s">
        <v>44</v>
      </c>
      <c r="C89" s="31">
        <f t="shared" si="3"/>
        <v>8.6155408932510031</v>
      </c>
      <c r="D89" s="31">
        <f t="shared" si="3"/>
        <v>8.7131299934676658</v>
      </c>
      <c r="E89" s="31">
        <f t="shared" si="3"/>
        <v>8.8984514735272384</v>
      </c>
      <c r="F89" s="31">
        <f t="shared" si="3"/>
        <v>8.9155463692113219</v>
      </c>
      <c r="G89" s="31">
        <f t="shared" si="3"/>
        <v>8.9309956623952846</v>
      </c>
      <c r="H89" s="31">
        <f t="shared" si="3"/>
        <v>9.0035722125765822</v>
      </c>
      <c r="I89" s="31">
        <f t="shared" si="3"/>
        <v>9.0513998181647182</v>
      </c>
      <c r="J89" s="31">
        <f t="shared" ref="J89" si="6">(J77/J$78)*100</f>
        <v>9.121850829978742</v>
      </c>
    </row>
    <row r="90" spans="1:20" ht="23.25" customHeight="1" x14ac:dyDescent="0.2">
      <c r="A90" s="36"/>
      <c r="B90" s="35"/>
      <c r="C90" s="34"/>
      <c r="D90" s="34"/>
      <c r="E90" s="34"/>
      <c r="F90" s="34"/>
      <c r="G90" s="34"/>
      <c r="H90" s="34"/>
      <c r="I90" s="34"/>
    </row>
    <row r="91" spans="1:20" ht="39.75" customHeight="1" x14ac:dyDescent="0.2">
      <c r="A91" s="56" t="s">
        <v>89</v>
      </c>
      <c r="B91" s="56"/>
      <c r="C91" s="56"/>
      <c r="D91" s="56"/>
      <c r="E91" s="56"/>
      <c r="F91" s="56"/>
      <c r="G91" s="56"/>
      <c r="H91" s="56"/>
      <c r="I91" s="56"/>
    </row>
    <row r="92" spans="1:20" ht="23.25" customHeight="1" x14ac:dyDescent="0.2">
      <c r="A92" s="33" t="s">
        <v>49</v>
      </c>
      <c r="B92" s="33" t="s">
        <v>48</v>
      </c>
      <c r="C92" s="33">
        <v>2009</v>
      </c>
      <c r="D92" s="33">
        <v>2010</v>
      </c>
      <c r="E92" s="33">
        <v>2011</v>
      </c>
      <c r="F92" s="33">
        <v>2012</v>
      </c>
      <c r="G92" s="33">
        <v>2013</v>
      </c>
      <c r="H92" s="33">
        <v>2014</v>
      </c>
      <c r="I92" s="33">
        <v>2015</v>
      </c>
      <c r="J92" s="33">
        <v>2016</v>
      </c>
    </row>
    <row r="93" spans="1:20" ht="23.25" customHeight="1" x14ac:dyDescent="0.2">
      <c r="A93" s="54" t="s">
        <v>47</v>
      </c>
      <c r="B93" s="32" t="s">
        <v>46</v>
      </c>
      <c r="C93" s="31">
        <f t="shared" ref="C93:I95" si="7">(C75/C79)*100</f>
        <v>21.837896137870896</v>
      </c>
      <c r="D93" s="31">
        <f t="shared" si="7"/>
        <v>21.63077186979465</v>
      </c>
      <c r="E93" s="31">
        <f t="shared" si="7"/>
        <v>21.567362521071153</v>
      </c>
      <c r="F93" s="31">
        <f t="shared" si="7"/>
        <v>21.411341063567608</v>
      </c>
      <c r="G93" s="31">
        <f t="shared" si="7"/>
        <v>21.362998140761128</v>
      </c>
      <c r="H93" s="31">
        <f t="shared" si="7"/>
        <v>21.544174762446929</v>
      </c>
      <c r="I93" s="31">
        <f t="shared" si="7"/>
        <v>21.267102166169494</v>
      </c>
      <c r="J93" s="31">
        <f t="shared" ref="J93" si="8">(J75/J79)*100</f>
        <v>21.233580904911129</v>
      </c>
    </row>
    <row r="94" spans="1:20" ht="23.25" customHeight="1" x14ac:dyDescent="0.2">
      <c r="A94" s="54"/>
      <c r="B94" s="32" t="s">
        <v>45</v>
      </c>
      <c r="C94" s="31">
        <f t="shared" si="7"/>
        <v>21.899715751601796</v>
      </c>
      <c r="D94" s="31">
        <f t="shared" si="7"/>
        <v>21.388732359606944</v>
      </c>
      <c r="E94" s="31">
        <f t="shared" si="7"/>
        <v>21.042307012391582</v>
      </c>
      <c r="F94" s="31">
        <f t="shared" si="7"/>
        <v>20.660473677398944</v>
      </c>
      <c r="G94" s="31">
        <f t="shared" si="7"/>
        <v>20.467235441559058</v>
      </c>
      <c r="H94" s="31">
        <f t="shared" si="7"/>
        <v>20.371944859198731</v>
      </c>
      <c r="I94" s="31">
        <f t="shared" si="7"/>
        <v>19.992688213491931</v>
      </c>
      <c r="J94" s="31">
        <f t="shared" ref="J94" si="9">(J76/J80)*100</f>
        <v>19.863162733459852</v>
      </c>
    </row>
    <row r="95" spans="1:20" ht="23.25" customHeight="1" x14ac:dyDescent="0.2">
      <c r="A95" s="54"/>
      <c r="B95" s="32" t="s">
        <v>44</v>
      </c>
      <c r="C95" s="31">
        <f t="shared" si="7"/>
        <v>23.628648446467956</v>
      </c>
      <c r="D95" s="31">
        <f t="shared" si="7"/>
        <v>23.310439224696307</v>
      </c>
      <c r="E95" s="31">
        <f t="shared" si="7"/>
        <v>23.18569751939928</v>
      </c>
      <c r="F95" s="31">
        <f t="shared" si="7"/>
        <v>22.791484716157207</v>
      </c>
      <c r="G95" s="31">
        <f t="shared" si="7"/>
        <v>22.431052943438985</v>
      </c>
      <c r="H95" s="31">
        <f t="shared" si="7"/>
        <v>22.176127091484634</v>
      </c>
      <c r="I95" s="31">
        <f t="shared" si="7"/>
        <v>21.493979042974932</v>
      </c>
      <c r="J95" s="31">
        <f t="shared" ref="J95" si="10">(J77/J81)*100</f>
        <v>21.088174554073248</v>
      </c>
    </row>
    <row r="96" spans="1:20" x14ac:dyDescent="0.2">
      <c r="A96" s="30" t="s">
        <v>43</v>
      </c>
      <c r="B96" s="30"/>
      <c r="C96" s="30"/>
      <c r="D96" s="30"/>
      <c r="E96" s="30"/>
      <c r="F96" s="30"/>
      <c r="G96" s="30"/>
    </row>
  </sheetData>
  <mergeCells count="35">
    <mergeCell ref="A21:B22"/>
    <mergeCell ref="A23:B24"/>
    <mergeCell ref="A25:G25"/>
    <mergeCell ref="A39:G39"/>
    <mergeCell ref="A70:G70"/>
    <mergeCell ref="A30:B30"/>
    <mergeCell ref="A33:B34"/>
    <mergeCell ref="A29:H29"/>
    <mergeCell ref="A42:H42"/>
    <mergeCell ref="A3:H3"/>
    <mergeCell ref="A4:B4"/>
    <mergeCell ref="A5:B6"/>
    <mergeCell ref="A17:B18"/>
    <mergeCell ref="A19:B20"/>
    <mergeCell ref="A9:B10"/>
    <mergeCell ref="A11:B12"/>
    <mergeCell ref="A13:G13"/>
    <mergeCell ref="A15:H15"/>
    <mergeCell ref="A16:B16"/>
    <mergeCell ref="L87:T88"/>
    <mergeCell ref="A1:S1"/>
    <mergeCell ref="A93:A95"/>
    <mergeCell ref="A85:I85"/>
    <mergeCell ref="A73:I73"/>
    <mergeCell ref="A91:I91"/>
    <mergeCell ref="A75:A78"/>
    <mergeCell ref="A87:A89"/>
    <mergeCell ref="A79:A82"/>
    <mergeCell ref="J42:R42"/>
    <mergeCell ref="J15:S15"/>
    <mergeCell ref="J3:S3"/>
    <mergeCell ref="A31:B32"/>
    <mergeCell ref="A35:B36"/>
    <mergeCell ref="A37:B38"/>
    <mergeCell ref="A7:B8"/>
  </mergeCells>
  <conditionalFormatting sqref="K5:K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G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:O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3" orientation="landscape" r:id="rId1"/>
  <headerFooter alignWithMargins="0">
    <oddFooter>&amp;LOpracowanie: Referat Badań i Analiz Społeczno-Gospodarczych, WPG, UMG.&amp;C&amp;"Arial,Kursywa"&amp;8"Gdańsk w liczbach - Transport"&amp;R&amp;"Arial,Kursywa"&amp;8www.gdansk.pl/gdanskwliczbach</oddFooter>
  </headerFooter>
  <rowBreaks count="2" manualBreakCount="2">
    <brk id="27" max="20" man="1"/>
    <brk id="7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zoomScaleNormal="100" workbookViewId="0"/>
  </sheetViews>
  <sheetFormatPr defaultRowHeight="12.75" x14ac:dyDescent="0.2"/>
  <cols>
    <col min="1" max="1" width="19.140625" style="2" customWidth="1"/>
    <col min="2" max="2" width="12.140625" style="2" customWidth="1"/>
    <col min="3" max="16384" width="9.140625" style="2"/>
  </cols>
  <sheetData>
    <row r="1" spans="1:16" ht="15" x14ac:dyDescent="0.25">
      <c r="A1" s="19" t="s">
        <v>9</v>
      </c>
    </row>
    <row r="2" spans="1:16" ht="42" customHeight="1" x14ac:dyDescent="0.2">
      <c r="A2" s="3" t="s">
        <v>0</v>
      </c>
      <c r="B2" s="4" t="s">
        <v>1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>
        <v>2016</v>
      </c>
    </row>
    <row r="3" spans="1:16" s="7" customFormat="1" ht="22.5" customHeight="1" x14ac:dyDescent="0.2">
      <c r="A3" s="5" t="s">
        <v>2</v>
      </c>
      <c r="B3" s="6">
        <v>6</v>
      </c>
      <c r="C3" s="6">
        <v>6</v>
      </c>
      <c r="D3" s="6">
        <v>7</v>
      </c>
      <c r="E3" s="6">
        <v>7</v>
      </c>
      <c r="F3" s="6">
        <v>8</v>
      </c>
      <c r="G3" s="6">
        <v>8</v>
      </c>
      <c r="H3" s="6">
        <v>9</v>
      </c>
      <c r="I3" s="6">
        <v>10</v>
      </c>
      <c r="J3" s="6">
        <v>14</v>
      </c>
      <c r="K3" s="6">
        <v>28</v>
      </c>
      <c r="L3" s="6">
        <v>32</v>
      </c>
      <c r="M3" s="6">
        <v>37</v>
      </c>
      <c r="N3" s="22">
        <v>45</v>
      </c>
    </row>
    <row r="4" spans="1:16" s="7" customFormat="1" ht="22.5" customHeight="1" x14ac:dyDescent="0.2">
      <c r="A4" s="5" t="s">
        <v>3</v>
      </c>
      <c r="B4" s="6">
        <v>0</v>
      </c>
      <c r="C4" s="6">
        <v>0</v>
      </c>
      <c r="D4" s="6">
        <v>0</v>
      </c>
      <c r="E4" s="6">
        <v>1</v>
      </c>
      <c r="F4" s="6">
        <v>1</v>
      </c>
      <c r="G4" s="6">
        <v>1</v>
      </c>
      <c r="H4" s="6">
        <v>2</v>
      </c>
      <c r="I4" s="6">
        <v>2</v>
      </c>
      <c r="J4" s="6">
        <v>5</v>
      </c>
      <c r="K4" s="6">
        <v>17</v>
      </c>
      <c r="L4" s="6">
        <v>35</v>
      </c>
      <c r="M4" s="6">
        <v>85</v>
      </c>
      <c r="N4" s="22">
        <v>129</v>
      </c>
    </row>
    <row r="5" spans="1:16" s="7" customFormat="1" ht="22.5" customHeight="1" x14ac:dyDescent="0.2">
      <c r="A5" s="5" t="s">
        <v>4</v>
      </c>
      <c r="B5" s="8">
        <f>SUM(B3:B4)</f>
        <v>6</v>
      </c>
      <c r="C5" s="8">
        <f t="shared" ref="C5:M5" si="0">SUM(C3:C4)</f>
        <v>6</v>
      </c>
      <c r="D5" s="8">
        <f t="shared" si="0"/>
        <v>7</v>
      </c>
      <c r="E5" s="8">
        <f t="shared" si="0"/>
        <v>8</v>
      </c>
      <c r="F5" s="8">
        <f t="shared" si="0"/>
        <v>9</v>
      </c>
      <c r="G5" s="8">
        <f t="shared" si="0"/>
        <v>9</v>
      </c>
      <c r="H5" s="8">
        <f t="shared" si="0"/>
        <v>11</v>
      </c>
      <c r="I5" s="8">
        <f t="shared" si="0"/>
        <v>12</v>
      </c>
      <c r="J5" s="8">
        <f t="shared" si="0"/>
        <v>19</v>
      </c>
      <c r="K5" s="8">
        <f t="shared" si="0"/>
        <v>45</v>
      </c>
      <c r="L5" s="8">
        <f t="shared" si="0"/>
        <v>67</v>
      </c>
      <c r="M5" s="8">
        <f t="shared" si="0"/>
        <v>122</v>
      </c>
      <c r="N5" s="23">
        <v>174</v>
      </c>
    </row>
    <row r="6" spans="1:16" x14ac:dyDescent="0.2">
      <c r="A6" s="1" t="s">
        <v>5</v>
      </c>
    </row>
    <row r="10" spans="1:16" x14ac:dyDescent="0.2">
      <c r="P10" s="9"/>
    </row>
    <row r="29" spans="1:14" x14ac:dyDescent="0.2">
      <c r="L29" s="2">
        <v>2014</v>
      </c>
      <c r="M29" s="2">
        <v>2015</v>
      </c>
      <c r="N29" s="2">
        <v>2016</v>
      </c>
    </row>
    <row r="30" spans="1:14" s="7" customFormat="1" ht="20.25" customHeight="1" x14ac:dyDescent="0.2">
      <c r="A30" s="10"/>
      <c r="B30" s="11" t="s">
        <v>6</v>
      </c>
      <c r="C30" s="12"/>
      <c r="D30" s="12"/>
      <c r="E30" s="12"/>
      <c r="F30" s="12"/>
      <c r="G30" s="12"/>
      <c r="H30" s="12"/>
      <c r="I30" s="12"/>
      <c r="J30" s="12"/>
      <c r="K30" s="12"/>
      <c r="L30" s="10">
        <v>250545</v>
      </c>
      <c r="M30" s="10">
        <v>255176</v>
      </c>
      <c r="N30" s="24" t="s">
        <v>34</v>
      </c>
    </row>
    <row r="31" spans="1:14" s="7" customFormat="1" ht="20.25" customHeight="1" x14ac:dyDescent="0.2">
      <c r="A31" s="13"/>
      <c r="B31" s="14" t="s">
        <v>7</v>
      </c>
      <c r="C31" s="15"/>
      <c r="D31" s="15"/>
      <c r="E31" s="15"/>
      <c r="F31" s="15"/>
      <c r="G31" s="15"/>
      <c r="H31" s="15"/>
      <c r="I31" s="15"/>
      <c r="J31" s="15"/>
      <c r="K31" s="15"/>
      <c r="L31" s="13">
        <f>L5</f>
        <v>67</v>
      </c>
      <c r="M31" s="13">
        <f t="shared" ref="M31:N31" si="1">M5</f>
        <v>122</v>
      </c>
      <c r="N31" s="13">
        <f t="shared" si="1"/>
        <v>174</v>
      </c>
    </row>
    <row r="32" spans="1:14" s="7" customFormat="1" ht="20.25" customHeight="1" x14ac:dyDescent="0.2">
      <c r="A32" s="16"/>
      <c r="B32" s="17" t="s">
        <v>8</v>
      </c>
      <c r="C32" s="18"/>
      <c r="D32" s="18"/>
      <c r="E32" s="18"/>
      <c r="F32" s="18"/>
      <c r="G32" s="18"/>
      <c r="H32" s="18"/>
      <c r="I32" s="18"/>
      <c r="J32" s="18"/>
      <c r="K32" s="18"/>
      <c r="L32" s="16">
        <f>(L31/L30)*100</f>
        <v>2.6741703087269753E-2</v>
      </c>
      <c r="M32" s="16">
        <f>(M31/M30)*100</f>
        <v>4.7810138884534593E-2</v>
      </c>
      <c r="N32" s="16"/>
    </row>
    <row r="33" spans="1:14" x14ac:dyDescent="0.2">
      <c r="A33" s="9"/>
    </row>
    <row r="34" spans="1:14" ht="15" x14ac:dyDescent="0.25">
      <c r="A34" s="19" t="s">
        <v>10</v>
      </c>
    </row>
    <row r="35" spans="1:14" ht="34.5" customHeight="1" x14ac:dyDescent="0.2">
      <c r="A35" s="3" t="s">
        <v>0</v>
      </c>
      <c r="B35" s="4" t="s">
        <v>1</v>
      </c>
      <c r="C35" s="3">
        <v>2005</v>
      </c>
      <c r="D35" s="3">
        <v>2006</v>
      </c>
      <c r="E35" s="3">
        <v>2007</v>
      </c>
      <c r="F35" s="3">
        <v>2008</v>
      </c>
      <c r="G35" s="3">
        <v>2009</v>
      </c>
      <c r="H35" s="3">
        <v>2010</v>
      </c>
      <c r="I35" s="3">
        <v>2011</v>
      </c>
      <c r="J35" s="3">
        <v>2012</v>
      </c>
      <c r="K35" s="3">
        <v>2013</v>
      </c>
      <c r="L35" s="3">
        <v>2014</v>
      </c>
      <c r="M35" s="3">
        <v>2015</v>
      </c>
      <c r="N35" s="3">
        <v>2016</v>
      </c>
    </row>
    <row r="36" spans="1:14" s="7" customFormat="1" ht="22.5" customHeight="1" x14ac:dyDescent="0.2">
      <c r="A36" s="5" t="s">
        <v>2</v>
      </c>
      <c r="B36" s="6">
        <v>6</v>
      </c>
      <c r="C36" s="6">
        <v>0</v>
      </c>
      <c r="D36" s="6">
        <v>1</v>
      </c>
      <c r="E36" s="6">
        <v>0</v>
      </c>
      <c r="F36" s="6">
        <v>1</v>
      </c>
      <c r="G36" s="6">
        <v>0</v>
      </c>
      <c r="H36" s="6">
        <v>1</v>
      </c>
      <c r="I36" s="6">
        <v>2</v>
      </c>
      <c r="J36" s="6">
        <v>6</v>
      </c>
      <c r="K36" s="6">
        <v>12</v>
      </c>
      <c r="L36" s="6">
        <v>4</v>
      </c>
      <c r="M36" s="6">
        <v>10</v>
      </c>
      <c r="N36" s="22">
        <v>16</v>
      </c>
    </row>
    <row r="37" spans="1:14" s="7" customFormat="1" ht="22.5" customHeight="1" x14ac:dyDescent="0.2">
      <c r="A37" s="5" t="s">
        <v>3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1</v>
      </c>
      <c r="I37" s="6">
        <v>0</v>
      </c>
      <c r="J37" s="6">
        <v>4</v>
      </c>
      <c r="K37" s="6">
        <v>14</v>
      </c>
      <c r="L37" s="6">
        <v>19</v>
      </c>
      <c r="M37" s="6">
        <v>62</v>
      </c>
      <c r="N37" s="22">
        <v>61</v>
      </c>
    </row>
    <row r="38" spans="1:14" s="7" customFormat="1" ht="22.5" customHeight="1" x14ac:dyDescent="0.2">
      <c r="A38" s="5" t="s">
        <v>4</v>
      </c>
      <c r="B38" s="8">
        <f>SUM(B36:B37)</f>
        <v>6</v>
      </c>
      <c r="C38" s="8">
        <f t="shared" ref="C38:M38" si="2">SUM(C36:C37)</f>
        <v>0</v>
      </c>
      <c r="D38" s="8">
        <f t="shared" si="2"/>
        <v>1</v>
      </c>
      <c r="E38" s="8">
        <f t="shared" si="2"/>
        <v>1</v>
      </c>
      <c r="F38" s="8">
        <f t="shared" si="2"/>
        <v>1</v>
      </c>
      <c r="G38" s="8">
        <f t="shared" si="2"/>
        <v>0</v>
      </c>
      <c r="H38" s="8">
        <f t="shared" si="2"/>
        <v>2</v>
      </c>
      <c r="I38" s="8">
        <f t="shared" si="2"/>
        <v>2</v>
      </c>
      <c r="J38" s="8">
        <f t="shared" si="2"/>
        <v>10</v>
      </c>
      <c r="K38" s="8">
        <f t="shared" si="2"/>
        <v>26</v>
      </c>
      <c r="L38" s="8">
        <f t="shared" si="2"/>
        <v>23</v>
      </c>
      <c r="M38" s="8">
        <f t="shared" si="2"/>
        <v>72</v>
      </c>
      <c r="N38" s="23">
        <v>77</v>
      </c>
    </row>
    <row r="39" spans="1:14" x14ac:dyDescent="0.2">
      <c r="A39" s="1" t="s">
        <v>5</v>
      </c>
    </row>
    <row r="42" spans="1:14" ht="15" x14ac:dyDescent="0.25">
      <c r="A42" s="19" t="s">
        <v>11</v>
      </c>
    </row>
    <row r="43" spans="1:14" ht="25.5" x14ac:dyDescent="0.2">
      <c r="A43" s="3" t="s">
        <v>0</v>
      </c>
      <c r="B43" s="4" t="s">
        <v>1</v>
      </c>
      <c r="C43" s="3">
        <v>2005</v>
      </c>
      <c r="D43" s="3">
        <v>2006</v>
      </c>
      <c r="E43" s="3">
        <v>2007</v>
      </c>
      <c r="F43" s="3">
        <v>2008</v>
      </c>
      <c r="G43" s="3">
        <v>2009</v>
      </c>
      <c r="H43" s="3">
        <v>2010</v>
      </c>
      <c r="I43" s="4">
        <v>2011</v>
      </c>
      <c r="J43" s="3">
        <v>2012</v>
      </c>
      <c r="K43" s="3">
        <v>2013</v>
      </c>
      <c r="L43" s="3">
        <v>2014</v>
      </c>
      <c r="M43" s="3">
        <v>2015</v>
      </c>
      <c r="N43" s="3">
        <v>2016</v>
      </c>
    </row>
    <row r="44" spans="1:14" x14ac:dyDescent="0.2">
      <c r="A44" s="5" t="s">
        <v>2</v>
      </c>
      <c r="B44" s="25">
        <v>5</v>
      </c>
      <c r="C44" s="25">
        <v>0</v>
      </c>
      <c r="D44" s="25">
        <v>0</v>
      </c>
      <c r="E44" s="25">
        <v>0</v>
      </c>
      <c r="F44" s="25">
        <v>1</v>
      </c>
      <c r="G44" s="25">
        <v>2</v>
      </c>
      <c r="H44" s="25">
        <v>2</v>
      </c>
      <c r="I44" s="25">
        <v>6</v>
      </c>
      <c r="J44" s="25">
        <v>4</v>
      </c>
      <c r="K44" s="25">
        <v>7</v>
      </c>
      <c r="L44" s="25">
        <v>2</v>
      </c>
      <c r="M44" s="25">
        <v>9</v>
      </c>
      <c r="N44" s="25">
        <v>7</v>
      </c>
    </row>
    <row r="45" spans="1:14" x14ac:dyDescent="0.2">
      <c r="A45" s="5" t="s">
        <v>3</v>
      </c>
      <c r="B45" s="25">
        <v>1</v>
      </c>
      <c r="C45" s="25">
        <v>1</v>
      </c>
      <c r="D45" s="25">
        <v>3</v>
      </c>
      <c r="E45" s="25">
        <v>4</v>
      </c>
      <c r="F45" s="25">
        <v>5</v>
      </c>
      <c r="G45" s="25">
        <v>6</v>
      </c>
      <c r="H45" s="25">
        <v>9</v>
      </c>
      <c r="I45" s="25">
        <v>8</v>
      </c>
      <c r="J45" s="25">
        <v>14</v>
      </c>
      <c r="K45" s="25">
        <v>12</v>
      </c>
      <c r="L45" s="25">
        <v>11</v>
      </c>
      <c r="M45" s="25">
        <v>39</v>
      </c>
      <c r="N45" s="25">
        <v>16</v>
      </c>
    </row>
    <row r="46" spans="1:14" x14ac:dyDescent="0.2">
      <c r="A46" s="5" t="s">
        <v>4</v>
      </c>
      <c r="B46" s="25">
        <v>6</v>
      </c>
      <c r="C46" s="25">
        <v>1</v>
      </c>
      <c r="D46" s="25">
        <v>3</v>
      </c>
      <c r="E46" s="25">
        <v>4</v>
      </c>
      <c r="F46" s="25">
        <v>6</v>
      </c>
      <c r="G46" s="25">
        <v>8</v>
      </c>
      <c r="H46" s="25">
        <v>11</v>
      </c>
      <c r="I46" s="25">
        <v>14</v>
      </c>
      <c r="J46" s="25">
        <v>18</v>
      </c>
      <c r="K46" s="25">
        <v>19</v>
      </c>
      <c r="L46" s="25">
        <v>13</v>
      </c>
      <c r="M46" s="25">
        <v>48</v>
      </c>
      <c r="N46" s="25">
        <v>23</v>
      </c>
    </row>
    <row r="49" spans="1:18" ht="15" x14ac:dyDescent="0.25">
      <c r="A49" s="19" t="s">
        <v>12</v>
      </c>
    </row>
    <row r="50" spans="1:18" ht="25.5" x14ac:dyDescent="0.2">
      <c r="A50" s="3" t="s">
        <v>35</v>
      </c>
      <c r="B50" s="4" t="s">
        <v>36</v>
      </c>
      <c r="C50" s="4" t="s">
        <v>37</v>
      </c>
      <c r="D50" s="4" t="s">
        <v>38</v>
      </c>
      <c r="E50" s="4" t="s">
        <v>39</v>
      </c>
    </row>
    <row r="51" spans="1:18" x14ac:dyDescent="0.2">
      <c r="A51" s="21" t="s">
        <v>2</v>
      </c>
      <c r="B51" s="26" t="s">
        <v>25</v>
      </c>
      <c r="C51" s="26" t="s">
        <v>25</v>
      </c>
      <c r="D51" s="26" t="s">
        <v>25</v>
      </c>
      <c r="E51" s="26" t="s">
        <v>25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">
      <c r="A52" s="21" t="s">
        <v>3</v>
      </c>
      <c r="B52" s="26">
        <v>2</v>
      </c>
      <c r="C52" s="26">
        <v>40</v>
      </c>
      <c r="D52" s="26">
        <v>80</v>
      </c>
      <c r="E52" s="26">
        <v>7</v>
      </c>
    </row>
    <row r="53" spans="1:18" x14ac:dyDescent="0.2">
      <c r="A53" s="21" t="s">
        <v>4</v>
      </c>
      <c r="B53" s="26">
        <v>2</v>
      </c>
      <c r="C53" s="26">
        <v>40</v>
      </c>
      <c r="D53" s="26">
        <v>80</v>
      </c>
      <c r="E53" s="26">
        <v>7</v>
      </c>
    </row>
    <row r="54" spans="1:18" x14ac:dyDescent="0.2">
      <c r="A54" s="28"/>
      <c r="B54" s="27"/>
      <c r="C54" s="27"/>
      <c r="D54" s="27"/>
      <c r="E54" s="27"/>
    </row>
    <row r="55" spans="1:18" x14ac:dyDescent="0.2">
      <c r="A55" s="28"/>
      <c r="B55" s="27"/>
      <c r="C55" s="27"/>
      <c r="D55" s="27"/>
      <c r="E55" s="27"/>
    </row>
    <row r="56" spans="1:18" x14ac:dyDescent="0.2">
      <c r="A56" s="28"/>
      <c r="B56" s="27"/>
      <c r="C56" s="27"/>
      <c r="D56" s="27"/>
      <c r="E56" s="27"/>
    </row>
    <row r="57" spans="1:18" x14ac:dyDescent="0.2">
      <c r="A57" s="28"/>
      <c r="B57" s="27"/>
      <c r="C57" s="27"/>
      <c r="D57" s="27"/>
      <c r="E57" s="27"/>
    </row>
    <row r="60" spans="1:18" ht="15" x14ac:dyDescent="0.25">
      <c r="A60" s="19" t="s">
        <v>13</v>
      </c>
    </row>
    <row r="61" spans="1:18" x14ac:dyDescent="0.2">
      <c r="A61" s="3" t="s">
        <v>40</v>
      </c>
      <c r="B61" s="3" t="s">
        <v>28</v>
      </c>
      <c r="C61" s="3" t="s">
        <v>27</v>
      </c>
      <c r="D61" s="3" t="s">
        <v>26</v>
      </c>
      <c r="E61" s="3" t="s">
        <v>29</v>
      </c>
    </row>
    <row r="62" spans="1:18" x14ac:dyDescent="0.2">
      <c r="A62" s="21" t="s">
        <v>2</v>
      </c>
      <c r="B62" s="25">
        <v>2</v>
      </c>
      <c r="C62" s="25">
        <v>4</v>
      </c>
      <c r="D62" s="25">
        <v>13</v>
      </c>
      <c r="E62" s="25">
        <v>0</v>
      </c>
    </row>
    <row r="63" spans="1:18" x14ac:dyDescent="0.2">
      <c r="A63" s="21" t="s">
        <v>3</v>
      </c>
      <c r="B63" s="25">
        <v>86</v>
      </c>
      <c r="C63" s="25">
        <v>9</v>
      </c>
      <c r="D63" s="25">
        <v>0</v>
      </c>
      <c r="E63" s="25">
        <v>8</v>
      </c>
    </row>
    <row r="64" spans="1:18" x14ac:dyDescent="0.2">
      <c r="A64" s="21" t="s">
        <v>4</v>
      </c>
      <c r="B64" s="25">
        <v>88</v>
      </c>
      <c r="C64" s="25">
        <v>13</v>
      </c>
      <c r="D64" s="25">
        <v>13</v>
      </c>
      <c r="E64" s="25">
        <v>8</v>
      </c>
    </row>
    <row r="71" spans="1:5" ht="15" x14ac:dyDescent="0.25">
      <c r="A71" s="19" t="s">
        <v>16</v>
      </c>
    </row>
    <row r="73" spans="1:5" ht="63.75" x14ac:dyDescent="0.2">
      <c r="A73" s="3" t="s">
        <v>14</v>
      </c>
      <c r="B73" s="4" t="s">
        <v>15</v>
      </c>
      <c r="C73" s="4" t="s">
        <v>22</v>
      </c>
      <c r="D73" s="4" t="s">
        <v>23</v>
      </c>
      <c r="E73" s="4" t="s">
        <v>24</v>
      </c>
    </row>
    <row r="74" spans="1:5" x14ac:dyDescent="0.2">
      <c r="A74" s="29" t="s">
        <v>17</v>
      </c>
      <c r="B74" s="26" t="s">
        <v>30</v>
      </c>
      <c r="C74" s="25">
        <v>1</v>
      </c>
      <c r="D74" s="25">
        <v>38</v>
      </c>
      <c r="E74" s="25">
        <v>39</v>
      </c>
    </row>
    <row r="75" spans="1:5" x14ac:dyDescent="0.2">
      <c r="A75" s="29" t="s">
        <v>18</v>
      </c>
      <c r="B75" s="26" t="s">
        <v>31</v>
      </c>
      <c r="C75" s="25">
        <v>0</v>
      </c>
      <c r="D75" s="25">
        <v>30</v>
      </c>
      <c r="E75" s="25">
        <v>30</v>
      </c>
    </row>
    <row r="76" spans="1:5" x14ac:dyDescent="0.2">
      <c r="A76" s="29" t="s">
        <v>19</v>
      </c>
      <c r="B76" s="26" t="s">
        <v>32</v>
      </c>
      <c r="C76" s="25">
        <v>0</v>
      </c>
      <c r="D76" s="25">
        <v>15</v>
      </c>
      <c r="E76" s="25">
        <v>15</v>
      </c>
    </row>
    <row r="77" spans="1:5" x14ac:dyDescent="0.2">
      <c r="A77" s="29" t="s">
        <v>20</v>
      </c>
      <c r="B77" s="26" t="s">
        <v>33</v>
      </c>
      <c r="C77" s="25">
        <v>13</v>
      </c>
      <c r="D77" s="25">
        <v>0</v>
      </c>
      <c r="E77" s="25">
        <v>13</v>
      </c>
    </row>
    <row r="78" spans="1:5" x14ac:dyDescent="0.2">
      <c r="A78" s="29" t="s">
        <v>21</v>
      </c>
      <c r="B78" s="26">
        <v>508</v>
      </c>
      <c r="C78" s="25">
        <v>2</v>
      </c>
      <c r="D78" s="25">
        <v>7</v>
      </c>
      <c r="E78" s="25">
        <v>9</v>
      </c>
    </row>
    <row r="79" spans="1:5" x14ac:dyDescent="0.2">
      <c r="A79" s="29" t="s">
        <v>42</v>
      </c>
      <c r="B79" s="26" t="s">
        <v>41</v>
      </c>
      <c r="C79" s="25">
        <f>N3-(SUM(C74:C78))</f>
        <v>29</v>
      </c>
      <c r="D79" s="25">
        <f>N4-(SUM(D74:D78))</f>
        <v>39</v>
      </c>
      <c r="E79" s="25">
        <f>N5-(SUM(E74:E78))</f>
        <v>68</v>
      </c>
    </row>
  </sheetData>
  <pageMargins left="0.39370078740157483" right="0" top="0.78740157480314965" bottom="0.78740157480314965" header="0.51181102362204722" footer="0.51181102362204722"/>
  <pageSetup paperSize="9" scale="90" orientation="landscape" r:id="rId1"/>
  <headerFooter alignWithMargins="0">
    <oddFooter>&amp;L&amp;"Arial,Kursywa"&amp;8Opracowanie: Referat Badań i Analiz Społeczno-Gospodarczych, WPG, UMG.&amp;C&amp;"Arial,Kursywa"&amp;8"Gdańsk w liczbach - Transport"&amp;R&amp;"Arial,Kursywa"&amp;8www.gdansk.pl/gdanskwliczbach</oddFooter>
  </headerFooter>
  <rowBreaks count="1" manualBreakCount="1">
    <brk id="70" max="15" man="1"/>
  </rowBreaks>
  <ignoredErrors>
    <ignoredError sqref="C5:M5 C38:M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Pojazdy - szczegółowo_2015</vt:lpstr>
      <vt:lpstr>Pojazdy - szczegółowo_2016</vt:lpstr>
      <vt:lpstr>Pojazdy EE i HYB</vt:lpstr>
      <vt:lpstr>'Pojazdy - szczegółowo_2015'!Obszar_wydruku</vt:lpstr>
      <vt:lpstr>'Pojazdy - szczegółowo_2016'!Obszar_wydruku</vt:lpstr>
      <vt:lpstr>'Pojazdy EE i HYB'!Obszar_wydruku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UMG, WPG, RBiASG</dc:creator>
  <cp:lastModifiedBy>Hrynkiewicz Marcin</cp:lastModifiedBy>
  <cp:lastPrinted>2017-11-03T08:54:13Z</cp:lastPrinted>
  <dcterms:created xsi:type="dcterms:W3CDTF">2007-01-30T13:46:34Z</dcterms:created>
  <dcterms:modified xsi:type="dcterms:W3CDTF">2017-11-03T09:19:39Z</dcterms:modified>
</cp:coreProperties>
</file>