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ysk G\Projekty\GWL 2.0\2019\01 Mieszkańcy\"/>
    </mc:Choice>
  </mc:AlternateContent>
  <bookViews>
    <workbookView xWindow="240" yWindow="345" windowWidth="11445" windowHeight="8460" tabRatio="564"/>
  </bookViews>
  <sheets>
    <sheet name="Liczba ludności" sheetId="22" r:id="rId1"/>
  </sheets>
  <definedNames>
    <definedName name="_xlnm.Print_Area" localSheetId="0">'Liczba ludności'!$A$2:$X$89</definedName>
  </definedNames>
  <calcPr calcId="152511"/>
</workbook>
</file>

<file path=xl/calcChain.xml><?xml version="1.0" encoding="utf-8"?>
<calcChain xmlns="http://schemas.openxmlformats.org/spreadsheetml/2006/main">
  <c r="W24" i="22" l="1"/>
  <c r="X24" i="22"/>
  <c r="W25" i="22"/>
  <c r="X25" i="22"/>
  <c r="W26" i="22"/>
  <c r="X26" i="22"/>
  <c r="W27" i="22"/>
  <c r="X27" i="22"/>
  <c r="W28" i="22"/>
  <c r="X28" i="22"/>
  <c r="W29" i="22"/>
  <c r="X29" i="22"/>
  <c r="W30" i="22"/>
  <c r="X30" i="22"/>
  <c r="W31" i="22"/>
  <c r="X31" i="22"/>
  <c r="W32" i="22"/>
  <c r="X32" i="22"/>
  <c r="W33" i="22"/>
  <c r="X33" i="22"/>
  <c r="W34" i="22"/>
  <c r="X34" i="22"/>
  <c r="W35" i="22"/>
  <c r="X35" i="22"/>
  <c r="W36" i="22"/>
  <c r="X36" i="22"/>
  <c r="W37" i="22"/>
  <c r="X37" i="22"/>
  <c r="W38" i="22"/>
  <c r="X38" i="22"/>
  <c r="W39" i="22"/>
  <c r="X39" i="22"/>
  <c r="W40" i="22"/>
  <c r="X40" i="22"/>
  <c r="W41" i="22"/>
  <c r="X41" i="22"/>
  <c r="W42" i="22"/>
  <c r="X42" i="22"/>
  <c r="W43" i="22"/>
  <c r="X43" i="22"/>
  <c r="W44" i="22"/>
  <c r="X44" i="22"/>
  <c r="W45" i="22"/>
  <c r="X45" i="22"/>
  <c r="W46" i="22"/>
  <c r="X46" i="22"/>
  <c r="W47" i="22"/>
  <c r="X47" i="22"/>
  <c r="W48" i="22"/>
  <c r="X48" i="22"/>
  <c r="W49" i="22"/>
  <c r="X49" i="22"/>
  <c r="W50" i="22"/>
  <c r="X50" i="22"/>
  <c r="W51" i="22"/>
  <c r="X51" i="22"/>
  <c r="W52" i="22"/>
  <c r="X52" i="22"/>
  <c r="W53" i="22"/>
  <c r="X53" i="22"/>
  <c r="W54" i="22"/>
  <c r="X54" i="22"/>
  <c r="W55" i="22"/>
  <c r="X55" i="22"/>
  <c r="W9" i="22"/>
  <c r="X9" i="22"/>
  <c r="W10" i="22"/>
  <c r="X10" i="22"/>
  <c r="W11" i="22"/>
  <c r="X11" i="22"/>
  <c r="W12" i="22"/>
  <c r="X12" i="22"/>
  <c r="W13" i="22"/>
  <c r="X13" i="22"/>
  <c r="W14" i="22"/>
  <c r="X14" i="22"/>
  <c r="W15" i="22"/>
  <c r="X15" i="22"/>
  <c r="W16" i="22"/>
  <c r="X16" i="22"/>
  <c r="W17" i="22"/>
  <c r="X17" i="22"/>
  <c r="W18" i="22"/>
  <c r="X18" i="22"/>
  <c r="W19" i="22"/>
  <c r="X19" i="22"/>
  <c r="W20" i="22"/>
  <c r="X20" i="22"/>
  <c r="W21" i="22"/>
  <c r="X21" i="22"/>
  <c r="W22" i="22"/>
  <c r="X22" i="22"/>
  <c r="W23" i="22"/>
  <c r="X23" i="22"/>
  <c r="X8" i="22"/>
  <c r="W8" i="22"/>
  <c r="W6" i="22" l="1"/>
  <c r="X5" i="22"/>
  <c r="W5" i="22"/>
  <c r="X3" i="22"/>
  <c r="W3" i="22"/>
  <c r="V6" i="22"/>
  <c r="X6" i="22" s="1"/>
  <c r="R55" i="22" l="1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D39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D23" i="22"/>
  <c r="R7" i="22"/>
  <c r="Q7" i="22" l="1"/>
  <c r="O7" i="22"/>
  <c r="M7" i="22"/>
  <c r="L7" i="22"/>
  <c r="K7" i="22"/>
  <c r="P7" i="22"/>
  <c r="N7" i="22"/>
  <c r="J7" i="22"/>
  <c r="D7" i="22"/>
  <c r="F7" i="22"/>
  <c r="H7" i="22"/>
  <c r="E7" i="22"/>
  <c r="G7" i="22"/>
  <c r="I7" i="22"/>
</calcChain>
</file>

<file path=xl/sharedStrings.xml><?xml version="1.0" encoding="utf-8"?>
<sst xmlns="http://schemas.openxmlformats.org/spreadsheetml/2006/main" count="66" uniqueCount="32">
  <si>
    <t>mężczyźni</t>
  </si>
  <si>
    <t>kobiety</t>
  </si>
  <si>
    <t>kobiety na 100 mężczyzn</t>
  </si>
  <si>
    <t>w tym</t>
  </si>
  <si>
    <t>25-29 lat</t>
  </si>
  <si>
    <t>35-39 lat</t>
  </si>
  <si>
    <t>45-49 lat</t>
  </si>
  <si>
    <t>55-59 lat</t>
  </si>
  <si>
    <t>Liczba ludności wg płci i wieku</t>
  </si>
  <si>
    <t>20-24 lat</t>
  </si>
  <si>
    <t>30-34 lat</t>
  </si>
  <si>
    <t>40-44 lat</t>
  </si>
  <si>
    <t>50-54 lat</t>
  </si>
  <si>
    <t>60-64 lat</t>
  </si>
  <si>
    <t>15-19 lat</t>
  </si>
  <si>
    <t>WYSZCZEGÓLNIENIE</t>
  </si>
  <si>
    <t>0-4 lata</t>
  </si>
  <si>
    <t>5-9 lat</t>
  </si>
  <si>
    <t>10-14 lat</t>
  </si>
  <si>
    <t>65-69 lat</t>
  </si>
  <si>
    <t>70 lat i więcej</t>
  </si>
  <si>
    <t>-</t>
  </si>
  <si>
    <t>zmiana r./r. %</t>
  </si>
  <si>
    <t>zmiana r./r. liczba</t>
  </si>
  <si>
    <t>Źródło: Opracowanie własne Referat Badań i Analiz Społeczno-Gospodarczych, WPG, UMG, na podstawie danych z Informatorów o sytuacji społeczno-gospodarczej Gdańska oraz Banku Danych Lokalnych, GUS.</t>
  </si>
  <si>
    <t>Liczba ludności ogółem*</t>
  </si>
  <si>
    <t xml:space="preserve">         kobiety ogółem</t>
  </si>
  <si>
    <t xml:space="preserve">          mężczyźni ogółem</t>
  </si>
  <si>
    <t xml:space="preserve"> ogółem</t>
  </si>
  <si>
    <t xml:space="preserve">* Dane o liczbie ludności zostały opracowane metodą bilansową: dla lat 2000-2009 na podstawie wyników Narodowego Spisu Powszechnego Ludności i Mieszkań z dnia 20.V.2002 r. ora danych sprawozdawczości bieżącej, zaś od 2010 r. na podstawie wyników Narodowego Spisu Powszechnego Ludności i Mieszkań z dnia 31.III.2011 r. oraz danych sprawozdawczości bieżącej. </t>
  </si>
  <si>
    <t xml:space="preserve">Bilans ludności został opracowany według krajowej definicji zamieszkania, w której uwzględniane są migracje czasowe wewnętrzne, tj. różnica między liczbą osób, które czasowo wyjechały z gminy na ponad 3 miesiące (do 2005 r. – ponad 2 miesiące) do innego miasta w kraju a liczbą osób przybyłych z innego miejsca w kraju na okres ponad 3 miesiące (do 2005 r. – ponad 2 miesiące); do ludności gminy nie są zatem zaliczani imigranci przebywający w Polsce czasowo, natomiast są zaliczani stali mieszkańcy Polski przebywający czasowo za granicą (bez względu na okres ich czasowego przebywania/ nieobecności). </t>
  </si>
  <si>
    <t>Bilansów stanu i struktury ludności dokonuje się według następującego schematu: + urodzenia żywe - zgony + zameldowaniana pobyt stały (z innych jednostek podziału terytorialnego i z zagranicy) - wymeldowania z pobytu stałego (do innych jednostek podziału administracyjnego i za granicę) + zameldowania na pobyt czasowy ponad 3 miesiące (z innych jednostek podziału terytorialnego) ‐ wymeldowania z pobytu czasowego ponad 3 miesiące (do innych jednostek podziału terytorialnego) +(‐) przesunięcia ludności z tytułu zmian administracyjnych = Stan ludności na końcu okresu (roku, półrocza).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</si>
</sst>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-000"/>
    <numFmt numFmtId="165" formatCode="#,##0.0"/>
    <numFmt numFmtId="166" formatCode="0.0"/>
    <numFmt numFmtId="167" formatCode="0.0%"/>
  </numFmts>
  <fonts count="12" x14ac:knownFonts="1">
    <font>
      <sz val="10"/>
      <name val="Arial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b/>
      <sz val="9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A082"/>
        <bgColor indexed="30"/>
      </patternFill>
    </fill>
    <fill>
      <patternFill patternType="solid">
        <fgColor rgb="FF87CFC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4" fillId="0" borderId="0" xfId="0" applyFont="1"/>
    <xf numFmtId="3" fontId="5" fillId="0" borderId="6" xfId="0" applyNumberFormat="1" applyFont="1" applyBorder="1" applyAlignment="1">
      <alignment horizontal="right" vertical="center"/>
    </xf>
    <xf numFmtId="3" fontId="5" fillId="0" borderId="6" xfId="1" applyNumberFormat="1" applyFont="1" applyFill="1" applyBorder="1" applyAlignment="1" applyProtection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2" xfId="1" applyNumberFormat="1" applyFont="1" applyFill="1" applyBorder="1" applyAlignment="1" applyProtection="1">
      <alignment horizontal="right" vertical="center"/>
    </xf>
    <xf numFmtId="0" fontId="5" fillId="0" borderId="0" xfId="0" applyFont="1"/>
    <xf numFmtId="166" fontId="4" fillId="0" borderId="0" xfId="0" applyNumberFormat="1" applyFont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167" fontId="9" fillId="2" borderId="17" xfId="0" applyNumberFormat="1" applyFont="1" applyFill="1" applyBorder="1" applyAlignment="1">
      <alignment vertical="center"/>
    </xf>
    <xf numFmtId="3" fontId="9" fillId="2" borderId="17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3" fontId="9" fillId="4" borderId="9" xfId="0" applyNumberFormat="1" applyFont="1" applyFill="1" applyBorder="1" applyAlignment="1">
      <alignment horizontal="right" vertical="center"/>
    </xf>
    <xf numFmtId="3" fontId="9" fillId="4" borderId="9" xfId="0" applyNumberFormat="1" applyFont="1" applyFill="1" applyBorder="1" applyAlignment="1">
      <alignment vertical="center"/>
    </xf>
    <xf numFmtId="3" fontId="9" fillId="4" borderId="13" xfId="0" applyNumberFormat="1" applyFont="1" applyFill="1" applyBorder="1" applyAlignment="1">
      <alignment vertical="center"/>
    </xf>
    <xf numFmtId="3" fontId="3" fillId="4" borderId="13" xfId="0" applyNumberFormat="1" applyFont="1" applyFill="1" applyBorder="1" applyAlignment="1">
      <alignment vertical="center"/>
    </xf>
    <xf numFmtId="3" fontId="9" fillId="4" borderId="3" xfId="0" applyNumberFormat="1" applyFont="1" applyFill="1" applyBorder="1" applyAlignment="1">
      <alignment horizontal="right" vertical="center"/>
    </xf>
    <xf numFmtId="3" fontId="9" fillId="4" borderId="3" xfId="0" applyNumberFormat="1" applyFont="1" applyFill="1" applyBorder="1" applyAlignment="1">
      <alignment vertical="center"/>
    </xf>
    <xf numFmtId="3" fontId="9" fillId="4" borderId="11" xfId="0" applyNumberFormat="1" applyFont="1" applyFill="1" applyBorder="1" applyAlignment="1">
      <alignment vertical="center"/>
    </xf>
    <xf numFmtId="3" fontId="9" fillId="4" borderId="15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vertical="center"/>
    </xf>
    <xf numFmtId="3" fontId="9" fillId="4" borderId="5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9" xfId="1" applyNumberFormat="1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1" fontId="5" fillId="5" borderId="2" xfId="1" applyNumberFormat="1" applyFont="1" applyFill="1" applyBorder="1" applyAlignment="1" applyProtection="1">
      <alignment horizontal="left" vertical="center"/>
    </xf>
    <xf numFmtId="16" fontId="5" fillId="5" borderId="2" xfId="1" applyNumberFormat="1" applyFont="1" applyFill="1" applyBorder="1" applyAlignment="1" applyProtection="1">
      <alignment horizontal="left" vertical="center"/>
    </xf>
    <xf numFmtId="164" fontId="5" fillId="5" borderId="2" xfId="1" applyNumberFormat="1" applyFont="1" applyFill="1" applyBorder="1" applyAlignment="1" applyProtection="1">
      <alignment horizontal="left" vertical="center"/>
    </xf>
    <xf numFmtId="164" fontId="5" fillId="5" borderId="2" xfId="0" applyNumberFormat="1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166" fontId="7" fillId="0" borderId="15" xfId="0" applyNumberFormat="1" applyFont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0" fontId="4" fillId="0" borderId="20" xfId="0" applyFont="1" applyBorder="1" applyAlignment="1"/>
    <xf numFmtId="3" fontId="5" fillId="6" borderId="10" xfId="0" applyNumberFormat="1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9" fillId="4" borderId="17" xfId="1" applyNumberFormat="1" applyFont="1" applyFill="1" applyBorder="1" applyAlignment="1" applyProtection="1">
      <alignment horizontal="left" vertical="center"/>
    </xf>
    <xf numFmtId="0" fontId="9" fillId="4" borderId="18" xfId="1" applyNumberFormat="1" applyFont="1" applyFill="1" applyBorder="1" applyAlignment="1" applyProtection="1">
      <alignment horizontal="left" vertical="center"/>
    </xf>
    <xf numFmtId="0" fontId="5" fillId="6" borderId="4" xfId="1" applyNumberFormat="1" applyFont="1" applyFill="1" applyBorder="1" applyAlignment="1" applyProtection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5" borderId="1" xfId="1" applyNumberFormat="1" applyFont="1" applyFill="1" applyBorder="1" applyAlignment="1" applyProtection="1">
      <alignment horizontal="left" vertical="center"/>
    </xf>
    <xf numFmtId="0" fontId="5" fillId="5" borderId="8" xfId="1" applyNumberFormat="1" applyFont="1" applyFill="1" applyBorder="1" applyAlignment="1" applyProtection="1">
      <alignment horizontal="left" vertical="center"/>
    </xf>
    <xf numFmtId="0" fontId="5" fillId="5" borderId="3" xfId="1" applyNumberFormat="1" applyFont="1" applyFill="1" applyBorder="1" applyAlignment="1" applyProtection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5" borderId="2" xfId="1" applyNumberFormat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0" fillId="7" borderId="21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7CFC1"/>
      <color rgb="FF00A082"/>
      <color rgb="FF50B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Liczba mieszkańców Gdańska</a:t>
            </a:r>
            <a:r>
              <a:rPr lang="pl-PL" sz="1400" b="0"/>
              <a:t> w latach 2000-2018</a:t>
            </a:r>
            <a:endParaRPr lang="en-US" sz="1400" b="0"/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180895557724588E-2"/>
          <c:y val="0.13827704870224555"/>
          <c:w val="0.8690899347062877"/>
          <c:h val="0.72569276941648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'Liczba ludności'!$A$3:$C$3</c:f>
              <c:strCache>
                <c:ptCount val="3"/>
                <c:pt idx="0">
                  <c:v>Liczba ludności ogółem*</c:v>
                </c:pt>
              </c:strCache>
            </c:strRef>
          </c:tx>
          <c:spPr>
            <a:solidFill>
              <a:srgbClr val="00A082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" sourceLinked="0"/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solidFill>
                <a:schemeClr val="bg1">
                  <a:lumMod val="95000"/>
                </a:schemeClr>
              </a:solidFill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'Liczba ludności'!$D$2:$V$2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'Liczba ludności'!$D$3:$V$3</c:f>
              <c:numCache>
                <c:formatCode>#,##0</c:formatCode>
                <c:ptCount val="19"/>
                <c:pt idx="0">
                  <c:v>462995</c:v>
                </c:pt>
                <c:pt idx="1">
                  <c:v>461885</c:v>
                </c:pt>
                <c:pt idx="2">
                  <c:v>461653</c:v>
                </c:pt>
                <c:pt idx="3">
                  <c:v>461011</c:v>
                </c:pt>
                <c:pt idx="4">
                  <c:v>459072</c:v>
                </c:pt>
                <c:pt idx="5">
                  <c:v>458053</c:v>
                </c:pt>
                <c:pt idx="6">
                  <c:v>456658</c:v>
                </c:pt>
                <c:pt idx="7">
                  <c:v>455717</c:v>
                </c:pt>
                <c:pt idx="8">
                  <c:v>455581</c:v>
                </c:pt>
                <c:pt idx="9">
                  <c:v>456591</c:v>
                </c:pt>
                <c:pt idx="10">
                  <c:v>460509</c:v>
                </c:pt>
                <c:pt idx="11">
                  <c:v>460517</c:v>
                </c:pt>
                <c:pt idx="12">
                  <c:v>460427</c:v>
                </c:pt>
                <c:pt idx="13">
                  <c:v>461531</c:v>
                </c:pt>
                <c:pt idx="14">
                  <c:v>461489</c:v>
                </c:pt>
                <c:pt idx="15">
                  <c:v>462249</c:v>
                </c:pt>
                <c:pt idx="16">
                  <c:v>463754</c:v>
                </c:pt>
                <c:pt idx="17">
                  <c:v>464254</c:v>
                </c:pt>
                <c:pt idx="18">
                  <c:v>466631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133140448"/>
        <c:axId val="133138880"/>
      </c:barChart>
      <c:catAx>
        <c:axId val="133140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13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1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3140448"/>
        <c:crosses val="autoZero"/>
        <c:crossBetween val="between"/>
        <c:majorUnit val="3000"/>
        <c:dispUnits>
          <c:builtInUnit val="thousands"/>
          <c:dispUnitsLbl>
            <c:layout>
              <c:manualLayout>
                <c:xMode val="edge"/>
                <c:yMode val="edge"/>
                <c:x val="2.4825314067967532E-2"/>
                <c:y val="2.1963664240786927E-3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pl-PL"/>
                    <a:t>tys.</a:t>
                  </a:r>
                </a:p>
              </c:rich>
            </c:tx>
            <c:spPr>
              <a:noFill/>
              <a:ln w="25400"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60</xdr:row>
      <xdr:rowOff>1</xdr:rowOff>
    </xdr:from>
    <xdr:to>
      <xdr:col>12</xdr:col>
      <xdr:colOff>542925</xdr:colOff>
      <xdr:row>87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24</xdr:col>
      <xdr:colOff>9525</xdr:colOff>
      <xdr:row>0</xdr:row>
      <xdr:rowOff>298679</xdr:rowOff>
    </xdr:to>
    <xdr:grpSp>
      <xdr:nvGrpSpPr>
        <xdr:cNvPr id="36" name="Grupa 35"/>
        <xdr:cNvGrpSpPr/>
      </xdr:nvGrpSpPr>
      <xdr:grpSpPr>
        <a:xfrm>
          <a:off x="0" y="0"/>
          <a:ext cx="15687675" cy="298679"/>
          <a:chOff x="0" y="0"/>
          <a:chExt cx="14804078" cy="298679"/>
        </a:xfrm>
      </xdr:grpSpPr>
      <xdr:grpSp>
        <xdr:nvGrpSpPr>
          <xdr:cNvPr id="19" name="Grupa 18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8" name="Grupa 7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4" name="Obraz 3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5" name="Obraz 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6" name="Obraz 5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7" name="Obraz 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9" name="Grupa 8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10" name="Obraz 9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1" name="Obraz 10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2" name="Obraz 11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3" name="Obraz 1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4" name="Grupa 13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15" name="Obraz 14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6" name="Obraz 15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7" name="Obraz 16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8" name="Obraz 17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21" name="Grupa 20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32" name="Obraz 31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33" name="Obraz 32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34" name="Obraz 33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35" name="Obraz 34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22" name="Grupa 21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28" name="Obraz 27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29" name="Obraz 28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30" name="Obraz 29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31" name="Obraz 30"/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pic>
        <xdr:nvPicPr>
          <xdr:cNvPr id="24" name="Obraz 2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097000" y="0"/>
            <a:ext cx="707078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C09B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A89"/>
  <sheetViews>
    <sheetView showGridLines="0" tabSelected="1" zoomScaleNormal="100" zoomScaleSheetLayoutView="115" workbookViewId="0">
      <pane xSplit="3" ySplit="2" topLeftCell="D3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2.75" outlineLevelRow="1" x14ac:dyDescent="0.2"/>
  <cols>
    <col min="1" max="2" width="9.140625" style="1"/>
    <col min="3" max="3" width="34.85546875" style="1" bestFit="1" customWidth="1"/>
    <col min="4" max="13" width="8.42578125" style="1" customWidth="1"/>
    <col min="14" max="17" width="8.42578125" style="9" customWidth="1"/>
    <col min="18" max="23" width="9.140625" style="1"/>
    <col min="24" max="24" width="9.140625" style="1" customWidth="1"/>
    <col min="25" max="16384" width="9.140625" style="1"/>
  </cols>
  <sheetData>
    <row r="1" spans="1:27" ht="30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7" ht="26.25" customHeight="1" x14ac:dyDescent="0.2">
      <c r="A2" s="58" t="s">
        <v>15</v>
      </c>
      <c r="B2" s="58"/>
      <c r="C2" s="58"/>
      <c r="D2" s="41">
        <v>2000</v>
      </c>
      <c r="E2" s="42">
        <v>2001</v>
      </c>
      <c r="F2" s="41">
        <v>2002</v>
      </c>
      <c r="G2" s="41">
        <v>2003</v>
      </c>
      <c r="H2" s="41">
        <v>2004</v>
      </c>
      <c r="I2" s="41">
        <v>2005</v>
      </c>
      <c r="J2" s="41">
        <v>2006</v>
      </c>
      <c r="K2" s="41">
        <v>2007</v>
      </c>
      <c r="L2" s="41">
        <v>2008</v>
      </c>
      <c r="M2" s="41">
        <v>2009</v>
      </c>
      <c r="N2" s="41">
        <v>2010</v>
      </c>
      <c r="O2" s="41">
        <v>2011</v>
      </c>
      <c r="P2" s="41">
        <v>2012</v>
      </c>
      <c r="Q2" s="41">
        <v>2013</v>
      </c>
      <c r="R2" s="41">
        <v>2014</v>
      </c>
      <c r="S2" s="41">
        <v>2015</v>
      </c>
      <c r="T2" s="41">
        <v>2016</v>
      </c>
      <c r="U2" s="49">
        <v>2017</v>
      </c>
      <c r="V2" s="50">
        <v>2018</v>
      </c>
      <c r="W2" s="43" t="s">
        <v>22</v>
      </c>
      <c r="X2" s="43" t="s">
        <v>23</v>
      </c>
    </row>
    <row r="3" spans="1:27" s="12" customFormat="1" ht="19.5" customHeight="1" x14ac:dyDescent="0.2">
      <c r="A3" s="59" t="s">
        <v>25</v>
      </c>
      <c r="B3" s="59"/>
      <c r="C3" s="60"/>
      <c r="D3" s="30">
        <v>462995</v>
      </c>
      <c r="E3" s="30">
        <v>461885</v>
      </c>
      <c r="F3" s="30">
        <v>461653</v>
      </c>
      <c r="G3" s="31">
        <v>461011</v>
      </c>
      <c r="H3" s="31">
        <v>459072</v>
      </c>
      <c r="I3" s="31">
        <v>458053</v>
      </c>
      <c r="J3" s="31">
        <v>456658</v>
      </c>
      <c r="K3" s="31">
        <v>455717</v>
      </c>
      <c r="L3" s="31">
        <v>455581</v>
      </c>
      <c r="M3" s="31">
        <v>456591</v>
      </c>
      <c r="N3" s="31">
        <v>460509</v>
      </c>
      <c r="O3" s="31">
        <v>460517</v>
      </c>
      <c r="P3" s="31">
        <v>460427</v>
      </c>
      <c r="Q3" s="31">
        <v>461531</v>
      </c>
      <c r="R3" s="31">
        <v>461489</v>
      </c>
      <c r="S3" s="32">
        <v>462249</v>
      </c>
      <c r="T3" s="33">
        <v>463754</v>
      </c>
      <c r="U3" s="33">
        <v>464254</v>
      </c>
      <c r="V3" s="53">
        <v>466631</v>
      </c>
      <c r="W3" s="13">
        <f>V3/U3-1</f>
        <v>5.1200420459489582E-3</v>
      </c>
      <c r="X3" s="14">
        <f>V3-U3</f>
        <v>2377</v>
      </c>
    </row>
    <row r="4" spans="1:27" x14ac:dyDescent="0.2">
      <c r="A4" s="61" t="s">
        <v>8</v>
      </c>
      <c r="B4" s="62"/>
      <c r="C4" s="62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  <c r="U4" s="57"/>
      <c r="V4" s="57"/>
      <c r="W4" s="55"/>
      <c r="X4" s="55"/>
    </row>
    <row r="5" spans="1:27" x14ac:dyDescent="0.2">
      <c r="A5" s="63"/>
      <c r="B5" s="66" t="s">
        <v>0</v>
      </c>
      <c r="C5" s="67"/>
      <c r="D5" s="2">
        <v>220655</v>
      </c>
      <c r="E5" s="3">
        <v>219846</v>
      </c>
      <c r="F5" s="2">
        <v>219660</v>
      </c>
      <c r="G5" s="4">
        <v>219117</v>
      </c>
      <c r="H5" s="4">
        <v>217912</v>
      </c>
      <c r="I5" s="4">
        <v>217242</v>
      </c>
      <c r="J5" s="4">
        <v>216374</v>
      </c>
      <c r="K5" s="4">
        <v>215784</v>
      </c>
      <c r="L5" s="4">
        <v>215624</v>
      </c>
      <c r="M5" s="4">
        <v>215924</v>
      </c>
      <c r="N5" s="4">
        <v>218318</v>
      </c>
      <c r="O5" s="4">
        <v>218389</v>
      </c>
      <c r="P5" s="4">
        <v>218144</v>
      </c>
      <c r="Q5" s="4">
        <v>218823</v>
      </c>
      <c r="R5" s="4">
        <v>218668</v>
      </c>
      <c r="S5" s="15">
        <v>218901</v>
      </c>
      <c r="T5" s="16">
        <v>219756</v>
      </c>
      <c r="U5" s="16">
        <v>220167</v>
      </c>
      <c r="V5" s="51">
        <v>221187</v>
      </c>
      <c r="W5" s="17">
        <f>V5/U5-1</f>
        <v>4.6328468844105686E-3</v>
      </c>
      <c r="X5" s="18">
        <f>V5-U5</f>
        <v>1020</v>
      </c>
    </row>
    <row r="6" spans="1:27" x14ac:dyDescent="0.2">
      <c r="A6" s="64"/>
      <c r="B6" s="66" t="s">
        <v>1</v>
      </c>
      <c r="C6" s="67"/>
      <c r="D6" s="5">
        <v>242340</v>
      </c>
      <c r="E6" s="5">
        <v>242039</v>
      </c>
      <c r="F6" s="5">
        <v>241993</v>
      </c>
      <c r="G6" s="5">
        <v>241894</v>
      </c>
      <c r="H6" s="5">
        <v>241160</v>
      </c>
      <c r="I6" s="5">
        <v>240811</v>
      </c>
      <c r="J6" s="5">
        <v>240284</v>
      </c>
      <c r="K6" s="5">
        <v>239933</v>
      </c>
      <c r="L6" s="5">
        <v>239957</v>
      </c>
      <c r="M6" s="5">
        <v>240667</v>
      </c>
      <c r="N6" s="5">
        <v>242191</v>
      </c>
      <c r="O6" s="5">
        <v>242128</v>
      </c>
      <c r="P6" s="5">
        <v>242283</v>
      </c>
      <c r="Q6" s="5">
        <v>242708</v>
      </c>
      <c r="R6" s="5">
        <v>242821</v>
      </c>
      <c r="S6" s="19">
        <v>243348</v>
      </c>
      <c r="T6" s="20">
        <v>243998</v>
      </c>
      <c r="U6" s="20">
        <v>244087</v>
      </c>
      <c r="V6" s="20">
        <f>V3-V5</f>
        <v>245444</v>
      </c>
      <c r="W6" s="17">
        <f>V6/U6-1</f>
        <v>5.559493131547466E-3</v>
      </c>
      <c r="X6" s="18">
        <f>V6-U6</f>
        <v>1357</v>
      </c>
    </row>
    <row r="7" spans="1:27" x14ac:dyDescent="0.2">
      <c r="A7" s="65"/>
      <c r="B7" s="68" t="s">
        <v>2</v>
      </c>
      <c r="C7" s="69"/>
      <c r="D7" s="21">
        <f t="shared" ref="D7:O7" si="0">(D6/D5)*100</f>
        <v>109.82755885885204</v>
      </c>
      <c r="E7" s="21">
        <f t="shared" si="0"/>
        <v>110.09479362826707</v>
      </c>
      <c r="F7" s="21">
        <f t="shared" si="0"/>
        <v>110.16707639078575</v>
      </c>
      <c r="G7" s="21">
        <f t="shared" si="0"/>
        <v>110.39490317957986</v>
      </c>
      <c r="H7" s="21">
        <f t="shared" si="0"/>
        <v>110.66852674474099</v>
      </c>
      <c r="I7" s="21">
        <f t="shared" si="0"/>
        <v>110.849191224533</v>
      </c>
      <c r="J7" s="21">
        <f t="shared" si="0"/>
        <v>111.05031103552183</v>
      </c>
      <c r="K7" s="21">
        <f t="shared" si="0"/>
        <v>111.19128387646906</v>
      </c>
      <c r="L7" s="21">
        <f t="shared" si="0"/>
        <v>111.28492190108707</v>
      </c>
      <c r="M7" s="21">
        <f t="shared" si="0"/>
        <v>111.45912450677089</v>
      </c>
      <c r="N7" s="21">
        <f t="shared" si="0"/>
        <v>110.93496642512299</v>
      </c>
      <c r="O7" s="21">
        <f t="shared" si="0"/>
        <v>110.87005297885884</v>
      </c>
      <c r="P7" s="21">
        <f>(P6/P5)*100</f>
        <v>111.06562637523838</v>
      </c>
      <c r="Q7" s="21">
        <f>(Q6/Q5)*100</f>
        <v>110.91521457982022</v>
      </c>
      <c r="R7" s="21">
        <f>(R6/R5)*100</f>
        <v>111.04551191761026</v>
      </c>
      <c r="S7" s="22">
        <v>111</v>
      </c>
      <c r="T7" s="22">
        <v>111</v>
      </c>
      <c r="U7" s="22">
        <v>110.86448014461749</v>
      </c>
      <c r="V7" s="52">
        <v>110.96673855154235</v>
      </c>
      <c r="W7" s="6" t="s">
        <v>21</v>
      </c>
      <c r="X7" s="6" t="s">
        <v>21</v>
      </c>
    </row>
    <row r="8" spans="1:27" x14ac:dyDescent="0.2">
      <c r="A8" s="73" t="s">
        <v>28</v>
      </c>
      <c r="B8" s="73"/>
      <c r="C8" s="73"/>
      <c r="D8" s="34">
        <v>462995</v>
      </c>
      <c r="E8" s="34">
        <v>461885</v>
      </c>
      <c r="F8" s="34">
        <v>461653</v>
      </c>
      <c r="G8" s="34">
        <v>461011</v>
      </c>
      <c r="H8" s="34">
        <v>459072</v>
      </c>
      <c r="I8" s="34">
        <v>458053</v>
      </c>
      <c r="J8" s="34">
        <v>456658</v>
      </c>
      <c r="K8" s="34">
        <v>455717</v>
      </c>
      <c r="L8" s="35">
        <v>455581</v>
      </c>
      <c r="M8" s="35">
        <v>456591</v>
      </c>
      <c r="N8" s="35">
        <v>460509</v>
      </c>
      <c r="O8" s="35">
        <v>460517</v>
      </c>
      <c r="P8" s="35">
        <v>460427</v>
      </c>
      <c r="Q8" s="31">
        <v>461531</v>
      </c>
      <c r="R8" s="31">
        <v>461489</v>
      </c>
      <c r="S8" s="36">
        <v>462249</v>
      </c>
      <c r="T8" s="37">
        <v>463754</v>
      </c>
      <c r="U8" s="37">
        <v>464254</v>
      </c>
      <c r="V8" s="37">
        <v>466631</v>
      </c>
      <c r="W8" s="23">
        <f>V8/U8-1</f>
        <v>5.1200420459489582E-3</v>
      </c>
      <c r="X8" s="24">
        <f>V8-U8</f>
        <v>2377</v>
      </c>
      <c r="Z8" s="10"/>
      <c r="AA8" s="10"/>
    </row>
    <row r="9" spans="1:27" x14ac:dyDescent="0.2">
      <c r="A9" s="70" t="s">
        <v>3</v>
      </c>
      <c r="B9" s="70"/>
      <c r="C9" s="44" t="s">
        <v>16</v>
      </c>
      <c r="D9" s="7">
        <v>19580</v>
      </c>
      <c r="E9" s="8">
        <v>19304</v>
      </c>
      <c r="F9" s="7">
        <v>18932</v>
      </c>
      <c r="G9" s="25">
        <v>18880</v>
      </c>
      <c r="H9" s="25">
        <v>18926</v>
      </c>
      <c r="I9" s="25">
        <v>19555</v>
      </c>
      <c r="J9" s="25">
        <v>20032</v>
      </c>
      <c r="K9" s="25">
        <v>20864</v>
      </c>
      <c r="L9" s="25">
        <v>21908</v>
      </c>
      <c r="M9" s="26">
        <v>23138</v>
      </c>
      <c r="N9" s="25">
        <v>23580</v>
      </c>
      <c r="O9" s="25">
        <v>23776</v>
      </c>
      <c r="P9" s="25">
        <v>23731</v>
      </c>
      <c r="Q9" s="25">
        <v>23424</v>
      </c>
      <c r="R9" s="25">
        <v>23017</v>
      </c>
      <c r="S9" s="19">
        <v>23393</v>
      </c>
      <c r="T9" s="27">
        <v>24314</v>
      </c>
      <c r="U9" s="27">
        <v>25300</v>
      </c>
      <c r="V9" s="27">
        <v>26479</v>
      </c>
      <c r="W9" s="17">
        <f t="shared" ref="W9:W23" si="1">V9/U9-1</f>
        <v>4.6600790513833923E-2</v>
      </c>
      <c r="X9" s="18">
        <f t="shared" ref="X9:X23" si="2">V9-U9</f>
        <v>1179</v>
      </c>
    </row>
    <row r="10" spans="1:27" x14ac:dyDescent="0.2">
      <c r="A10" s="70"/>
      <c r="B10" s="70"/>
      <c r="C10" s="44" t="s">
        <v>17</v>
      </c>
      <c r="D10" s="7">
        <v>23105</v>
      </c>
      <c r="E10" s="8">
        <v>21920</v>
      </c>
      <c r="F10" s="7">
        <v>21320</v>
      </c>
      <c r="G10" s="25">
        <v>20529</v>
      </c>
      <c r="H10" s="25">
        <v>19758</v>
      </c>
      <c r="I10" s="25">
        <v>19181</v>
      </c>
      <c r="J10" s="25">
        <v>18862</v>
      </c>
      <c r="K10" s="25">
        <v>18324</v>
      </c>
      <c r="L10" s="25">
        <v>18366</v>
      </c>
      <c r="M10" s="26">
        <v>18542</v>
      </c>
      <c r="N10" s="25">
        <v>18621</v>
      </c>
      <c r="O10" s="25">
        <v>19117</v>
      </c>
      <c r="P10" s="25">
        <v>20157</v>
      </c>
      <c r="Q10" s="25">
        <v>21328</v>
      </c>
      <c r="R10" s="25">
        <v>22592</v>
      </c>
      <c r="S10" s="19">
        <v>23201</v>
      </c>
      <c r="T10" s="27">
        <v>23592</v>
      </c>
      <c r="U10" s="27">
        <v>23553</v>
      </c>
      <c r="V10" s="27">
        <v>23195</v>
      </c>
      <c r="W10" s="17">
        <f t="shared" si="1"/>
        <v>-1.5199762238356063E-2</v>
      </c>
      <c r="X10" s="18">
        <f t="shared" si="2"/>
        <v>-358</v>
      </c>
    </row>
    <row r="11" spans="1:27" x14ac:dyDescent="0.2">
      <c r="A11" s="70"/>
      <c r="B11" s="70"/>
      <c r="C11" s="45" t="s">
        <v>18</v>
      </c>
      <c r="D11" s="7">
        <v>27428</v>
      </c>
      <c r="E11" s="8">
        <v>26553</v>
      </c>
      <c r="F11" s="7">
        <v>25481</v>
      </c>
      <c r="G11" s="25">
        <v>24589</v>
      </c>
      <c r="H11" s="25">
        <v>23812</v>
      </c>
      <c r="I11" s="25">
        <v>22743</v>
      </c>
      <c r="J11" s="25">
        <v>21520</v>
      </c>
      <c r="K11" s="26">
        <v>20843</v>
      </c>
      <c r="L11" s="26">
        <v>20029</v>
      </c>
      <c r="M11" s="26">
        <v>19335</v>
      </c>
      <c r="N11" s="26">
        <v>18578</v>
      </c>
      <c r="O11" s="26">
        <v>18282</v>
      </c>
      <c r="P11" s="26">
        <v>17763</v>
      </c>
      <c r="Q11" s="26">
        <v>17721</v>
      </c>
      <c r="R11" s="26">
        <v>17715</v>
      </c>
      <c r="S11" s="19">
        <v>18224</v>
      </c>
      <c r="T11" s="27">
        <v>18822</v>
      </c>
      <c r="U11" s="27">
        <v>19887</v>
      </c>
      <c r="V11" s="27">
        <v>21130</v>
      </c>
      <c r="W11" s="17">
        <f t="shared" si="1"/>
        <v>6.2503142756574537E-2</v>
      </c>
      <c r="X11" s="18">
        <f t="shared" si="2"/>
        <v>1243</v>
      </c>
    </row>
    <row r="12" spans="1:27" x14ac:dyDescent="0.2">
      <c r="A12" s="70"/>
      <c r="B12" s="70"/>
      <c r="C12" s="46" t="s">
        <v>14</v>
      </c>
      <c r="D12" s="7">
        <v>36534</v>
      </c>
      <c r="E12" s="8">
        <v>35042</v>
      </c>
      <c r="F12" s="7">
        <v>33458</v>
      </c>
      <c r="G12" s="25">
        <v>31597</v>
      </c>
      <c r="H12" s="25">
        <v>29521</v>
      </c>
      <c r="I12" s="25">
        <v>27856</v>
      </c>
      <c r="J12" s="25">
        <v>27053</v>
      </c>
      <c r="K12" s="26">
        <v>26159</v>
      </c>
      <c r="L12" s="26">
        <v>25177</v>
      </c>
      <c r="M12" s="26">
        <v>24574</v>
      </c>
      <c r="N12" s="26">
        <v>23655</v>
      </c>
      <c r="O12" s="26">
        <v>21383</v>
      </c>
      <c r="P12" s="26">
        <v>21169</v>
      </c>
      <c r="Q12" s="26">
        <v>20336</v>
      </c>
      <c r="R12" s="26">
        <v>19391</v>
      </c>
      <c r="S12" s="19">
        <v>18892</v>
      </c>
      <c r="T12" s="27">
        <v>18516</v>
      </c>
      <c r="U12" s="27">
        <v>17883</v>
      </c>
      <c r="V12" s="27">
        <v>17950</v>
      </c>
      <c r="W12" s="17">
        <f t="shared" si="1"/>
        <v>3.7465749594587372E-3</v>
      </c>
      <c r="X12" s="18">
        <f t="shared" si="2"/>
        <v>67</v>
      </c>
    </row>
    <row r="13" spans="1:27" x14ac:dyDescent="0.2">
      <c r="A13" s="70"/>
      <c r="B13" s="70"/>
      <c r="C13" s="46" t="s">
        <v>9</v>
      </c>
      <c r="D13" s="7">
        <v>44358</v>
      </c>
      <c r="E13" s="8">
        <v>43341</v>
      </c>
      <c r="F13" s="7">
        <v>43005</v>
      </c>
      <c r="G13" s="25">
        <v>42563</v>
      </c>
      <c r="H13" s="25">
        <v>41359</v>
      </c>
      <c r="I13" s="25">
        <v>39714</v>
      </c>
      <c r="J13" s="25">
        <v>37690</v>
      </c>
      <c r="K13" s="26">
        <v>35701</v>
      </c>
      <c r="L13" s="26">
        <v>33690</v>
      </c>
      <c r="M13" s="26">
        <v>31740</v>
      </c>
      <c r="N13" s="26">
        <v>33257</v>
      </c>
      <c r="O13" s="26">
        <v>32385</v>
      </c>
      <c r="P13" s="26">
        <v>29889</v>
      </c>
      <c r="Q13" s="26">
        <v>28303</v>
      </c>
      <c r="R13" s="26">
        <v>26177</v>
      </c>
      <c r="S13" s="19">
        <v>23892</v>
      </c>
      <c r="T13" s="27">
        <v>21840</v>
      </c>
      <c r="U13" s="27">
        <v>20940</v>
      </c>
      <c r="V13" s="27">
        <v>20037</v>
      </c>
      <c r="W13" s="17">
        <f t="shared" si="1"/>
        <v>-4.3123209169054433E-2</v>
      </c>
      <c r="X13" s="18">
        <f t="shared" si="2"/>
        <v>-903</v>
      </c>
    </row>
    <row r="14" spans="1:27" x14ac:dyDescent="0.2">
      <c r="A14" s="71"/>
      <c r="B14" s="71"/>
      <c r="C14" s="46" t="s">
        <v>4</v>
      </c>
      <c r="D14" s="7">
        <v>36625</v>
      </c>
      <c r="E14" s="7">
        <v>38310</v>
      </c>
      <c r="F14" s="7">
        <v>40022</v>
      </c>
      <c r="G14" s="25">
        <v>41088</v>
      </c>
      <c r="H14" s="25">
        <v>41483</v>
      </c>
      <c r="I14" s="25">
        <v>41531</v>
      </c>
      <c r="J14" s="25">
        <v>40731</v>
      </c>
      <c r="K14" s="28">
        <v>40182</v>
      </c>
      <c r="L14" s="28">
        <v>39568</v>
      </c>
      <c r="M14" s="26">
        <v>39064</v>
      </c>
      <c r="N14" s="26">
        <v>39669</v>
      </c>
      <c r="O14" s="26">
        <v>39626</v>
      </c>
      <c r="P14" s="26">
        <v>38985</v>
      </c>
      <c r="Q14" s="26">
        <v>37848</v>
      </c>
      <c r="R14" s="26">
        <v>36313</v>
      </c>
      <c r="S14" s="19">
        <v>34798</v>
      </c>
      <c r="T14" s="27">
        <v>33632</v>
      </c>
      <c r="U14" s="27">
        <v>30970</v>
      </c>
      <c r="V14" s="27">
        <v>29590</v>
      </c>
      <c r="W14" s="17">
        <f t="shared" si="1"/>
        <v>-4.4559250887956092E-2</v>
      </c>
      <c r="X14" s="18">
        <f t="shared" si="2"/>
        <v>-1380</v>
      </c>
    </row>
    <row r="15" spans="1:27" x14ac:dyDescent="0.2">
      <c r="A15" s="71"/>
      <c r="B15" s="71"/>
      <c r="C15" s="46" t="s">
        <v>10</v>
      </c>
      <c r="D15" s="7">
        <v>28982</v>
      </c>
      <c r="E15" s="7">
        <v>30152</v>
      </c>
      <c r="F15" s="7">
        <v>31518</v>
      </c>
      <c r="G15" s="25">
        <v>33093</v>
      </c>
      <c r="H15" s="25">
        <v>34614</v>
      </c>
      <c r="I15" s="25">
        <v>36538</v>
      </c>
      <c r="J15" s="25">
        <v>38529</v>
      </c>
      <c r="K15" s="28">
        <v>40158</v>
      </c>
      <c r="L15" s="28">
        <v>41128</v>
      </c>
      <c r="M15" s="26">
        <v>41706</v>
      </c>
      <c r="N15" s="25">
        <v>40723</v>
      </c>
      <c r="O15" s="25">
        <v>40509</v>
      </c>
      <c r="P15" s="25">
        <v>40326</v>
      </c>
      <c r="Q15" s="25">
        <v>41075</v>
      </c>
      <c r="R15" s="25">
        <v>41821</v>
      </c>
      <c r="S15" s="19">
        <v>42199</v>
      </c>
      <c r="T15" s="27">
        <v>42312</v>
      </c>
      <c r="U15" s="27">
        <v>41890</v>
      </c>
      <c r="V15" s="27">
        <v>40856</v>
      </c>
      <c r="W15" s="17">
        <f t="shared" si="1"/>
        <v>-2.4683695392695104E-2</v>
      </c>
      <c r="X15" s="18">
        <f t="shared" si="2"/>
        <v>-1034</v>
      </c>
    </row>
    <row r="16" spans="1:27" x14ac:dyDescent="0.2">
      <c r="A16" s="71"/>
      <c r="B16" s="71"/>
      <c r="C16" s="46" t="s">
        <v>5</v>
      </c>
      <c r="D16" s="7">
        <v>27668</v>
      </c>
      <c r="E16" s="7">
        <v>27062</v>
      </c>
      <c r="F16" s="7">
        <v>27056</v>
      </c>
      <c r="G16" s="25">
        <v>27132</v>
      </c>
      <c r="H16" s="25">
        <v>27495</v>
      </c>
      <c r="I16" s="25">
        <v>28308</v>
      </c>
      <c r="J16" s="25">
        <v>29458</v>
      </c>
      <c r="K16" s="28">
        <v>30746</v>
      </c>
      <c r="L16" s="28">
        <v>32291</v>
      </c>
      <c r="M16" s="26">
        <v>33942</v>
      </c>
      <c r="N16" s="25">
        <v>34316</v>
      </c>
      <c r="O16" s="25">
        <v>35936</v>
      </c>
      <c r="P16" s="25">
        <v>37610</v>
      </c>
      <c r="Q16" s="25">
        <v>38794</v>
      </c>
      <c r="R16" s="25">
        <v>39580</v>
      </c>
      <c r="S16" s="19">
        <v>40193</v>
      </c>
      <c r="T16" s="27">
        <v>40273</v>
      </c>
      <c r="U16" s="27">
        <v>40464</v>
      </c>
      <c r="V16" s="27">
        <v>41475</v>
      </c>
      <c r="W16" s="17">
        <f t="shared" si="1"/>
        <v>2.4985172004744927E-2</v>
      </c>
      <c r="X16" s="18">
        <f t="shared" si="2"/>
        <v>1011</v>
      </c>
    </row>
    <row r="17" spans="1:24" x14ac:dyDescent="0.2">
      <c r="A17" s="71"/>
      <c r="B17" s="71"/>
      <c r="C17" s="46" t="s">
        <v>11</v>
      </c>
      <c r="D17" s="7">
        <v>34987</v>
      </c>
      <c r="E17" s="7">
        <v>32922</v>
      </c>
      <c r="F17" s="7">
        <v>30633</v>
      </c>
      <c r="G17" s="25">
        <v>28889</v>
      </c>
      <c r="H17" s="25">
        <v>27639</v>
      </c>
      <c r="I17" s="25">
        <v>26791</v>
      </c>
      <c r="J17" s="25">
        <v>26148</v>
      </c>
      <c r="K17" s="28">
        <v>26038</v>
      </c>
      <c r="L17" s="28">
        <v>26167</v>
      </c>
      <c r="M17" s="26">
        <v>26595</v>
      </c>
      <c r="N17" s="25">
        <v>26962</v>
      </c>
      <c r="O17" s="25">
        <v>27932</v>
      </c>
      <c r="P17" s="25">
        <v>29020</v>
      </c>
      <c r="Q17" s="25">
        <v>30388</v>
      </c>
      <c r="R17" s="25">
        <v>31909</v>
      </c>
      <c r="S17" s="19">
        <v>33514</v>
      </c>
      <c r="T17" s="27">
        <v>35234</v>
      </c>
      <c r="U17" s="27">
        <v>37044</v>
      </c>
      <c r="V17" s="27">
        <v>38266</v>
      </c>
      <c r="W17" s="17">
        <f t="shared" si="1"/>
        <v>3.2987798293920845E-2</v>
      </c>
      <c r="X17" s="18">
        <f t="shared" si="2"/>
        <v>1222</v>
      </c>
    </row>
    <row r="18" spans="1:24" x14ac:dyDescent="0.2">
      <c r="A18" s="71"/>
      <c r="B18" s="71"/>
      <c r="C18" s="46" t="s">
        <v>6</v>
      </c>
      <c r="D18" s="7">
        <v>41230</v>
      </c>
      <c r="E18" s="7">
        <v>40353</v>
      </c>
      <c r="F18" s="7">
        <v>39356</v>
      </c>
      <c r="G18" s="25">
        <v>38233</v>
      </c>
      <c r="H18" s="25">
        <v>36232</v>
      </c>
      <c r="I18" s="25">
        <v>33783</v>
      </c>
      <c r="J18" s="25">
        <v>31662</v>
      </c>
      <c r="K18" s="28">
        <v>29325</v>
      </c>
      <c r="L18" s="28">
        <v>27741</v>
      </c>
      <c r="M18" s="26">
        <v>26599</v>
      </c>
      <c r="N18" s="25">
        <v>25989</v>
      </c>
      <c r="O18" s="25">
        <v>25396</v>
      </c>
      <c r="P18" s="25">
        <v>25247</v>
      </c>
      <c r="Q18" s="25">
        <v>25301</v>
      </c>
      <c r="R18" s="25">
        <v>25570</v>
      </c>
      <c r="S18" s="19">
        <v>26292</v>
      </c>
      <c r="T18" s="27">
        <v>27352</v>
      </c>
      <c r="U18" s="27">
        <v>28452</v>
      </c>
      <c r="V18" s="27">
        <v>29866</v>
      </c>
      <c r="W18" s="17">
        <f t="shared" si="1"/>
        <v>4.9697736538731885E-2</v>
      </c>
      <c r="X18" s="18">
        <f t="shared" si="2"/>
        <v>1414</v>
      </c>
    </row>
    <row r="19" spans="1:24" x14ac:dyDescent="0.2">
      <c r="A19" s="71"/>
      <c r="B19" s="71"/>
      <c r="C19" s="46" t="s">
        <v>12</v>
      </c>
      <c r="D19" s="7">
        <v>37397</v>
      </c>
      <c r="E19" s="7">
        <v>39019</v>
      </c>
      <c r="F19" s="7">
        <v>39463</v>
      </c>
      <c r="G19" s="25">
        <v>39466</v>
      </c>
      <c r="H19" s="25">
        <v>39674</v>
      </c>
      <c r="I19" s="25">
        <v>39427</v>
      </c>
      <c r="J19" s="25">
        <v>38491</v>
      </c>
      <c r="K19" s="28">
        <v>37429</v>
      </c>
      <c r="L19" s="28">
        <v>36296</v>
      </c>
      <c r="M19" s="26">
        <v>34542</v>
      </c>
      <c r="N19" s="25">
        <v>33104</v>
      </c>
      <c r="O19" s="25">
        <v>31070</v>
      </c>
      <c r="P19" s="25">
        <v>28791</v>
      </c>
      <c r="Q19" s="25">
        <v>27235</v>
      </c>
      <c r="R19" s="25">
        <v>26019</v>
      </c>
      <c r="S19" s="19">
        <v>25219</v>
      </c>
      <c r="T19" s="27">
        <v>24649</v>
      </c>
      <c r="U19" s="27">
        <v>24568</v>
      </c>
      <c r="V19" s="27">
        <v>24559</v>
      </c>
      <c r="W19" s="17">
        <f t="shared" si="1"/>
        <v>-3.6633018560727759E-4</v>
      </c>
      <c r="X19" s="18">
        <f t="shared" si="2"/>
        <v>-9</v>
      </c>
    </row>
    <row r="20" spans="1:24" x14ac:dyDescent="0.2">
      <c r="A20" s="71"/>
      <c r="B20" s="71"/>
      <c r="C20" s="47" t="s">
        <v>7</v>
      </c>
      <c r="D20" s="7">
        <v>21833</v>
      </c>
      <c r="E20" s="7">
        <v>23443</v>
      </c>
      <c r="F20" s="7">
        <v>26182</v>
      </c>
      <c r="G20" s="25">
        <v>28852</v>
      </c>
      <c r="H20" s="25">
        <v>31871</v>
      </c>
      <c r="I20" s="25">
        <v>35274</v>
      </c>
      <c r="J20" s="25">
        <v>36753</v>
      </c>
      <c r="K20" s="28">
        <v>37139</v>
      </c>
      <c r="L20" s="28">
        <v>37203</v>
      </c>
      <c r="M20" s="26">
        <v>37413</v>
      </c>
      <c r="N20" s="25">
        <v>38053</v>
      </c>
      <c r="O20" s="25">
        <v>37330</v>
      </c>
      <c r="P20" s="25">
        <v>36566</v>
      </c>
      <c r="Q20" s="25">
        <v>35533</v>
      </c>
      <c r="R20" s="25">
        <v>33859</v>
      </c>
      <c r="S20" s="19">
        <v>31644</v>
      </c>
      <c r="T20" s="27">
        <v>29771</v>
      </c>
      <c r="U20" s="27">
        <v>27640</v>
      </c>
      <c r="V20" s="27">
        <v>26136</v>
      </c>
      <c r="W20" s="17">
        <f t="shared" si="1"/>
        <v>-5.441389290882781E-2</v>
      </c>
      <c r="X20" s="18">
        <f t="shared" si="2"/>
        <v>-1504</v>
      </c>
    </row>
    <row r="21" spans="1:24" x14ac:dyDescent="0.2">
      <c r="A21" s="72"/>
      <c r="B21" s="72"/>
      <c r="C21" s="48" t="s">
        <v>13</v>
      </c>
      <c r="D21" s="7">
        <v>22850</v>
      </c>
      <c r="E21" s="7">
        <v>22185</v>
      </c>
      <c r="F21" s="7">
        <v>21624</v>
      </c>
      <c r="G21" s="25">
        <v>21316</v>
      </c>
      <c r="H21" s="25">
        <v>20669</v>
      </c>
      <c r="I21" s="25">
        <v>20106</v>
      </c>
      <c r="J21" s="25">
        <v>21584</v>
      </c>
      <c r="K21" s="28">
        <v>24215</v>
      </c>
      <c r="L21" s="28">
        <v>26734</v>
      </c>
      <c r="M21" s="26">
        <v>29669</v>
      </c>
      <c r="N21" s="25">
        <v>33353</v>
      </c>
      <c r="O21" s="25">
        <v>34889</v>
      </c>
      <c r="P21" s="25">
        <v>35336</v>
      </c>
      <c r="Q21" s="25">
        <v>35439</v>
      </c>
      <c r="R21" s="25">
        <v>35699</v>
      </c>
      <c r="S21" s="19">
        <v>35754</v>
      </c>
      <c r="T21" s="27">
        <v>35104</v>
      </c>
      <c r="U21" s="27">
        <v>34463</v>
      </c>
      <c r="V21" s="27">
        <v>33489</v>
      </c>
      <c r="W21" s="17">
        <f t="shared" si="1"/>
        <v>-2.8262194237297922E-2</v>
      </c>
      <c r="X21" s="18">
        <f t="shared" si="2"/>
        <v>-974</v>
      </c>
    </row>
    <row r="22" spans="1:24" x14ac:dyDescent="0.2">
      <c r="A22" s="72"/>
      <c r="B22" s="72"/>
      <c r="C22" s="48" t="s">
        <v>19</v>
      </c>
      <c r="D22" s="25">
        <v>20699</v>
      </c>
      <c r="E22" s="25">
        <v>20985</v>
      </c>
      <c r="F22" s="25">
        <v>21043</v>
      </c>
      <c r="G22" s="25">
        <v>21011</v>
      </c>
      <c r="H22" s="25">
        <v>20919</v>
      </c>
      <c r="I22" s="25">
        <v>20741</v>
      </c>
      <c r="J22" s="25">
        <v>20151</v>
      </c>
      <c r="K22" s="28">
        <v>19575</v>
      </c>
      <c r="L22" s="28">
        <v>19274</v>
      </c>
      <c r="M22" s="26">
        <v>18694</v>
      </c>
      <c r="N22" s="25">
        <v>18575</v>
      </c>
      <c r="O22" s="25">
        <v>20089</v>
      </c>
      <c r="P22" s="25">
        <v>22644</v>
      </c>
      <c r="Q22" s="25">
        <v>24975</v>
      </c>
      <c r="R22" s="25">
        <v>27657</v>
      </c>
      <c r="S22" s="19">
        <v>30660</v>
      </c>
      <c r="T22" s="27">
        <v>32067</v>
      </c>
      <c r="U22" s="27">
        <v>32442</v>
      </c>
      <c r="V22" s="27">
        <v>32589</v>
      </c>
      <c r="W22" s="17">
        <f t="shared" si="1"/>
        <v>4.5311633068245705E-3</v>
      </c>
      <c r="X22" s="18">
        <f t="shared" si="2"/>
        <v>147</v>
      </c>
    </row>
    <row r="23" spans="1:24" x14ac:dyDescent="0.2">
      <c r="A23" s="72"/>
      <c r="B23" s="72"/>
      <c r="C23" s="48" t="s">
        <v>20</v>
      </c>
      <c r="D23" s="25">
        <f>D8-SUM(D9:D22)</f>
        <v>39719</v>
      </c>
      <c r="E23" s="25">
        <f t="shared" ref="E23:R23" si="3">E8-SUM(E9:E22)</f>
        <v>41294</v>
      </c>
      <c r="F23" s="25">
        <f t="shared" si="3"/>
        <v>42560</v>
      </c>
      <c r="G23" s="25">
        <f t="shared" si="3"/>
        <v>43773</v>
      </c>
      <c r="H23" s="25">
        <f t="shared" si="3"/>
        <v>45100</v>
      </c>
      <c r="I23" s="25">
        <f t="shared" si="3"/>
        <v>46505</v>
      </c>
      <c r="J23" s="25">
        <f t="shared" si="3"/>
        <v>47994</v>
      </c>
      <c r="K23" s="25">
        <f t="shared" si="3"/>
        <v>49019</v>
      </c>
      <c r="L23" s="25">
        <f t="shared" si="3"/>
        <v>50009</v>
      </c>
      <c r="M23" s="25">
        <f t="shared" si="3"/>
        <v>51038</v>
      </c>
      <c r="N23" s="25">
        <f t="shared" si="3"/>
        <v>52074</v>
      </c>
      <c r="O23" s="25">
        <f t="shared" si="3"/>
        <v>52797</v>
      </c>
      <c r="P23" s="25">
        <f t="shared" si="3"/>
        <v>53193</v>
      </c>
      <c r="Q23" s="25">
        <f t="shared" si="3"/>
        <v>53831</v>
      </c>
      <c r="R23" s="25">
        <f t="shared" si="3"/>
        <v>54170</v>
      </c>
      <c r="S23" s="19">
        <v>54374</v>
      </c>
      <c r="T23" s="27">
        <v>56276</v>
      </c>
      <c r="U23" s="27">
        <v>58758</v>
      </c>
      <c r="V23" s="27">
        <v>61014</v>
      </c>
      <c r="W23" s="17">
        <f t="shared" si="1"/>
        <v>3.839477177575823E-2</v>
      </c>
      <c r="X23" s="18">
        <f t="shared" si="2"/>
        <v>2256</v>
      </c>
    </row>
    <row r="24" spans="1:24" s="11" customFormat="1" x14ac:dyDescent="0.2">
      <c r="A24" s="73" t="s">
        <v>27</v>
      </c>
      <c r="B24" s="73"/>
      <c r="C24" s="73"/>
      <c r="D24" s="38">
        <v>220655</v>
      </c>
      <c r="E24" s="38">
        <v>219846</v>
      </c>
      <c r="F24" s="38">
        <v>219660</v>
      </c>
      <c r="G24" s="38">
        <v>219117</v>
      </c>
      <c r="H24" s="38">
        <v>217912</v>
      </c>
      <c r="I24" s="38">
        <v>217242</v>
      </c>
      <c r="J24" s="38">
        <v>216374</v>
      </c>
      <c r="K24" s="38">
        <v>215784</v>
      </c>
      <c r="L24" s="38">
        <v>215624</v>
      </c>
      <c r="M24" s="38">
        <v>215924</v>
      </c>
      <c r="N24" s="38">
        <v>218318</v>
      </c>
      <c r="O24" s="38">
        <v>218389</v>
      </c>
      <c r="P24" s="38">
        <v>218144</v>
      </c>
      <c r="Q24" s="39">
        <v>218823</v>
      </c>
      <c r="R24" s="39">
        <v>218668</v>
      </c>
      <c r="S24" s="36">
        <v>218901</v>
      </c>
      <c r="T24" s="37">
        <v>219756</v>
      </c>
      <c r="U24" s="37">
        <v>220167</v>
      </c>
      <c r="V24" s="37">
        <v>221187</v>
      </c>
      <c r="W24" s="23">
        <f t="shared" ref="W24:W55" si="4">V24/U24-1</f>
        <v>4.6328468844105686E-3</v>
      </c>
      <c r="X24" s="24">
        <f t="shared" ref="X24:X55" si="5">V24-U24</f>
        <v>1020</v>
      </c>
    </row>
    <row r="25" spans="1:24" x14ac:dyDescent="0.2">
      <c r="A25" s="70" t="s">
        <v>3</v>
      </c>
      <c r="B25" s="70"/>
      <c r="C25" s="44" t="s">
        <v>16</v>
      </c>
      <c r="D25" s="18">
        <v>9954</v>
      </c>
      <c r="E25" s="18">
        <v>9859</v>
      </c>
      <c r="F25" s="18">
        <v>9646</v>
      </c>
      <c r="G25" s="18">
        <v>9725</v>
      </c>
      <c r="H25" s="18">
        <v>9719</v>
      </c>
      <c r="I25" s="18">
        <v>10028</v>
      </c>
      <c r="J25" s="18">
        <v>10319</v>
      </c>
      <c r="K25" s="18">
        <v>10783</v>
      </c>
      <c r="L25" s="18">
        <v>11420</v>
      </c>
      <c r="M25" s="18">
        <v>12078</v>
      </c>
      <c r="N25" s="18">
        <v>12231</v>
      </c>
      <c r="O25" s="18">
        <v>12339</v>
      </c>
      <c r="P25" s="18">
        <v>12295</v>
      </c>
      <c r="Q25" s="18">
        <v>12110</v>
      </c>
      <c r="R25" s="18">
        <v>11882</v>
      </c>
      <c r="S25" s="19">
        <v>12040</v>
      </c>
      <c r="T25" s="27">
        <v>12486</v>
      </c>
      <c r="U25" s="27">
        <v>13009</v>
      </c>
      <c r="V25" s="27">
        <v>13576</v>
      </c>
      <c r="W25" s="17">
        <f t="shared" si="4"/>
        <v>4.3585210239065253E-2</v>
      </c>
      <c r="X25" s="18">
        <f t="shared" si="5"/>
        <v>567</v>
      </c>
    </row>
    <row r="26" spans="1:24" x14ac:dyDescent="0.2">
      <c r="A26" s="70"/>
      <c r="B26" s="70"/>
      <c r="C26" s="44" t="s">
        <v>17</v>
      </c>
      <c r="D26" s="18">
        <v>11873</v>
      </c>
      <c r="E26" s="18">
        <v>11149</v>
      </c>
      <c r="F26" s="18">
        <v>10861</v>
      </c>
      <c r="G26" s="18">
        <v>10385</v>
      </c>
      <c r="H26" s="18">
        <v>10001</v>
      </c>
      <c r="I26" s="18">
        <v>9726</v>
      </c>
      <c r="J26" s="18">
        <v>9656</v>
      </c>
      <c r="K26" s="18">
        <v>9357</v>
      </c>
      <c r="L26" s="18">
        <v>9431</v>
      </c>
      <c r="M26" s="18">
        <v>9489</v>
      </c>
      <c r="N26" s="18">
        <v>9554</v>
      </c>
      <c r="O26" s="18">
        <v>9809</v>
      </c>
      <c r="P26" s="18">
        <v>10336</v>
      </c>
      <c r="Q26" s="18">
        <v>11059</v>
      </c>
      <c r="R26" s="18">
        <v>11671</v>
      </c>
      <c r="S26" s="19">
        <v>12014</v>
      </c>
      <c r="T26" s="27">
        <v>12230</v>
      </c>
      <c r="U26" s="27">
        <v>12186</v>
      </c>
      <c r="V26" s="27">
        <v>11966</v>
      </c>
      <c r="W26" s="17">
        <f t="shared" si="4"/>
        <v>-1.8053504021007694E-2</v>
      </c>
      <c r="X26" s="18">
        <f t="shared" si="5"/>
        <v>-220</v>
      </c>
    </row>
    <row r="27" spans="1:24" x14ac:dyDescent="0.2">
      <c r="A27" s="70"/>
      <c r="B27" s="70"/>
      <c r="C27" s="45" t="s">
        <v>18</v>
      </c>
      <c r="D27" s="18">
        <v>13974</v>
      </c>
      <c r="E27" s="18">
        <v>13607</v>
      </c>
      <c r="F27" s="18">
        <v>13066</v>
      </c>
      <c r="G27" s="18">
        <v>12651</v>
      </c>
      <c r="H27" s="18">
        <v>12279</v>
      </c>
      <c r="I27" s="18">
        <v>11636</v>
      </c>
      <c r="J27" s="18">
        <v>10917</v>
      </c>
      <c r="K27" s="18">
        <v>10599</v>
      </c>
      <c r="L27" s="18">
        <v>10121</v>
      </c>
      <c r="M27" s="18">
        <v>9803</v>
      </c>
      <c r="N27" s="18">
        <v>9482</v>
      </c>
      <c r="O27" s="18">
        <v>9412</v>
      </c>
      <c r="P27" s="18">
        <v>9123</v>
      </c>
      <c r="Q27" s="18">
        <v>9115</v>
      </c>
      <c r="R27" s="18">
        <v>9105</v>
      </c>
      <c r="S27" s="19">
        <v>9359</v>
      </c>
      <c r="T27" s="27">
        <v>9672</v>
      </c>
      <c r="U27" s="27">
        <v>10244</v>
      </c>
      <c r="V27" s="27">
        <v>10969</v>
      </c>
      <c r="W27" s="17">
        <f t="shared" si="4"/>
        <v>7.0773135493947592E-2</v>
      </c>
      <c r="X27" s="18">
        <f t="shared" si="5"/>
        <v>725</v>
      </c>
    </row>
    <row r="28" spans="1:24" x14ac:dyDescent="0.2">
      <c r="A28" s="70"/>
      <c r="B28" s="70"/>
      <c r="C28" s="46" t="s">
        <v>14</v>
      </c>
      <c r="D28" s="18">
        <v>18470</v>
      </c>
      <c r="E28" s="18">
        <v>17724</v>
      </c>
      <c r="F28" s="18">
        <v>16957</v>
      </c>
      <c r="G28" s="18">
        <v>16014</v>
      </c>
      <c r="H28" s="18">
        <v>14920</v>
      </c>
      <c r="I28" s="18">
        <v>14137</v>
      </c>
      <c r="J28" s="18">
        <v>13832</v>
      </c>
      <c r="K28" s="18">
        <v>13343</v>
      </c>
      <c r="L28" s="18">
        <v>12877</v>
      </c>
      <c r="M28" s="18">
        <v>12580</v>
      </c>
      <c r="N28" s="18">
        <v>12011</v>
      </c>
      <c r="O28" s="18">
        <v>10842</v>
      </c>
      <c r="P28" s="18">
        <v>10668</v>
      </c>
      <c r="Q28" s="18">
        <v>10222</v>
      </c>
      <c r="R28" s="18">
        <v>9744</v>
      </c>
      <c r="S28" s="19">
        <v>9571</v>
      </c>
      <c r="T28" s="27">
        <v>9454</v>
      </c>
      <c r="U28" s="27">
        <v>9147</v>
      </c>
      <c r="V28" s="27">
        <v>9206</v>
      </c>
      <c r="W28" s="17">
        <f t="shared" si="4"/>
        <v>6.4502022521044644E-3</v>
      </c>
      <c r="X28" s="18">
        <f t="shared" si="5"/>
        <v>59</v>
      </c>
    </row>
    <row r="29" spans="1:24" x14ac:dyDescent="0.2">
      <c r="A29" s="70"/>
      <c r="B29" s="70"/>
      <c r="C29" s="46" t="s">
        <v>9</v>
      </c>
      <c r="D29" s="18">
        <v>21968</v>
      </c>
      <c r="E29" s="18">
        <v>21482</v>
      </c>
      <c r="F29" s="18">
        <v>21309</v>
      </c>
      <c r="G29" s="18">
        <v>21046</v>
      </c>
      <c r="H29" s="18">
        <v>20486</v>
      </c>
      <c r="I29" s="18">
        <v>19740</v>
      </c>
      <c r="J29" s="18">
        <v>18680</v>
      </c>
      <c r="K29" s="18">
        <v>17801</v>
      </c>
      <c r="L29" s="18">
        <v>16753</v>
      </c>
      <c r="M29" s="18">
        <v>15613</v>
      </c>
      <c r="N29" s="18">
        <v>16438</v>
      </c>
      <c r="O29" s="18">
        <v>16091</v>
      </c>
      <c r="P29" s="18">
        <v>14788</v>
      </c>
      <c r="Q29" s="18">
        <v>14024</v>
      </c>
      <c r="R29" s="18">
        <v>13041</v>
      </c>
      <c r="S29" s="19">
        <v>11803</v>
      </c>
      <c r="T29" s="27">
        <v>10822</v>
      </c>
      <c r="U29" s="27">
        <v>10429</v>
      </c>
      <c r="V29" s="27">
        <v>9964</v>
      </c>
      <c r="W29" s="17">
        <f t="shared" si="4"/>
        <v>-4.4587208744846119E-2</v>
      </c>
      <c r="X29" s="18">
        <f t="shared" si="5"/>
        <v>-465</v>
      </c>
    </row>
    <row r="30" spans="1:24" x14ac:dyDescent="0.2">
      <c r="A30" s="71"/>
      <c r="B30" s="71"/>
      <c r="C30" s="46" t="s">
        <v>4</v>
      </c>
      <c r="D30" s="18">
        <v>18374</v>
      </c>
      <c r="E30" s="18">
        <v>19195</v>
      </c>
      <c r="F30" s="18">
        <v>19932</v>
      </c>
      <c r="G30" s="18">
        <v>20373</v>
      </c>
      <c r="H30" s="18">
        <v>20436</v>
      </c>
      <c r="I30" s="18">
        <v>20352</v>
      </c>
      <c r="J30" s="18">
        <v>19917</v>
      </c>
      <c r="K30" s="18">
        <v>19654</v>
      </c>
      <c r="L30" s="18">
        <v>19317</v>
      </c>
      <c r="M30" s="18">
        <v>19081</v>
      </c>
      <c r="N30" s="18">
        <v>19447</v>
      </c>
      <c r="O30" s="18">
        <v>19296</v>
      </c>
      <c r="P30" s="18">
        <v>18983</v>
      </c>
      <c r="Q30" s="18">
        <v>18436</v>
      </c>
      <c r="R30" s="18">
        <v>17675</v>
      </c>
      <c r="S30" s="19">
        <v>16966</v>
      </c>
      <c r="T30" s="27">
        <v>16438</v>
      </c>
      <c r="U30" s="27">
        <v>15125</v>
      </c>
      <c r="V30" s="27">
        <v>14382</v>
      </c>
      <c r="W30" s="17">
        <f t="shared" si="4"/>
        <v>-4.9123966942148711E-2</v>
      </c>
      <c r="X30" s="18">
        <f t="shared" si="5"/>
        <v>-743</v>
      </c>
    </row>
    <row r="31" spans="1:24" x14ac:dyDescent="0.2">
      <c r="A31" s="71"/>
      <c r="B31" s="71"/>
      <c r="C31" s="46" t="s">
        <v>10</v>
      </c>
      <c r="D31" s="18">
        <v>14758</v>
      </c>
      <c r="E31" s="18">
        <v>15229</v>
      </c>
      <c r="F31" s="18">
        <v>15963</v>
      </c>
      <c r="G31" s="18">
        <v>16671</v>
      </c>
      <c r="H31" s="18">
        <v>17500</v>
      </c>
      <c r="I31" s="18">
        <v>18438</v>
      </c>
      <c r="J31" s="18">
        <v>19406</v>
      </c>
      <c r="K31" s="18">
        <v>19985</v>
      </c>
      <c r="L31" s="18">
        <v>20379</v>
      </c>
      <c r="M31" s="18">
        <v>20522</v>
      </c>
      <c r="N31" s="18">
        <v>20161</v>
      </c>
      <c r="O31" s="18">
        <v>20080</v>
      </c>
      <c r="P31" s="18">
        <v>19961</v>
      </c>
      <c r="Q31" s="18">
        <v>20309</v>
      </c>
      <c r="R31" s="18">
        <v>20592</v>
      </c>
      <c r="S31" s="19">
        <v>20655</v>
      </c>
      <c r="T31" s="27">
        <v>20573</v>
      </c>
      <c r="U31" s="27">
        <v>20390</v>
      </c>
      <c r="V31" s="27">
        <v>19842</v>
      </c>
      <c r="W31" s="17">
        <f t="shared" si="4"/>
        <v>-2.687591956841584E-2</v>
      </c>
      <c r="X31" s="18">
        <f t="shared" si="5"/>
        <v>-548</v>
      </c>
    </row>
    <row r="32" spans="1:24" x14ac:dyDescent="0.2">
      <c r="A32" s="71"/>
      <c r="B32" s="71"/>
      <c r="C32" s="46" t="s">
        <v>5</v>
      </c>
      <c r="D32" s="18">
        <v>13838</v>
      </c>
      <c r="E32" s="18">
        <v>13597</v>
      </c>
      <c r="F32" s="18">
        <v>13629</v>
      </c>
      <c r="G32" s="18">
        <v>13795</v>
      </c>
      <c r="H32" s="18">
        <v>13965</v>
      </c>
      <c r="I32" s="18">
        <v>14409</v>
      </c>
      <c r="J32" s="18">
        <v>14892</v>
      </c>
      <c r="K32" s="18">
        <v>15584</v>
      </c>
      <c r="L32" s="18">
        <v>16271</v>
      </c>
      <c r="M32" s="18">
        <v>17163</v>
      </c>
      <c r="N32" s="18">
        <v>17241</v>
      </c>
      <c r="O32" s="18">
        <v>18055</v>
      </c>
      <c r="P32" s="18">
        <v>18783</v>
      </c>
      <c r="Q32" s="18">
        <v>19326</v>
      </c>
      <c r="R32" s="18">
        <v>19643</v>
      </c>
      <c r="S32" s="19">
        <v>19931</v>
      </c>
      <c r="T32" s="27">
        <v>20002</v>
      </c>
      <c r="U32" s="27">
        <v>20082</v>
      </c>
      <c r="V32" s="27">
        <v>20544</v>
      </c>
      <c r="W32" s="17">
        <f t="shared" si="4"/>
        <v>2.3005676725425861E-2</v>
      </c>
      <c r="X32" s="18">
        <f t="shared" si="5"/>
        <v>462</v>
      </c>
    </row>
    <row r="33" spans="1:24" x14ac:dyDescent="0.2">
      <c r="A33" s="71"/>
      <c r="B33" s="71"/>
      <c r="C33" s="46" t="s">
        <v>11</v>
      </c>
      <c r="D33" s="18">
        <v>16656</v>
      </c>
      <c r="E33" s="18">
        <v>15912</v>
      </c>
      <c r="F33" s="18">
        <v>14983</v>
      </c>
      <c r="G33" s="18">
        <v>14199</v>
      </c>
      <c r="H33" s="18">
        <v>13649</v>
      </c>
      <c r="I33" s="18">
        <v>13331</v>
      </c>
      <c r="J33" s="18">
        <v>13091</v>
      </c>
      <c r="K33" s="18">
        <v>13053</v>
      </c>
      <c r="L33" s="18">
        <v>13229</v>
      </c>
      <c r="M33" s="18">
        <v>13432</v>
      </c>
      <c r="N33" s="18">
        <v>13518</v>
      </c>
      <c r="O33" s="18">
        <v>13927</v>
      </c>
      <c r="P33" s="18">
        <v>14503</v>
      </c>
      <c r="Q33" s="18">
        <v>15180</v>
      </c>
      <c r="R33" s="18">
        <v>16008</v>
      </c>
      <c r="S33" s="19">
        <v>16778</v>
      </c>
      <c r="T33" s="27">
        <v>17613</v>
      </c>
      <c r="U33" s="27">
        <v>18409</v>
      </c>
      <c r="V33" s="27">
        <v>18961</v>
      </c>
      <c r="W33" s="17">
        <f t="shared" si="4"/>
        <v>2.9985333260905023E-2</v>
      </c>
      <c r="X33" s="18">
        <f t="shared" si="5"/>
        <v>552</v>
      </c>
    </row>
    <row r="34" spans="1:24" x14ac:dyDescent="0.2">
      <c r="A34" s="71"/>
      <c r="B34" s="71"/>
      <c r="C34" s="46" t="s">
        <v>6</v>
      </c>
      <c r="D34" s="18">
        <v>19378</v>
      </c>
      <c r="E34" s="18">
        <v>18813</v>
      </c>
      <c r="F34" s="18">
        <v>18323</v>
      </c>
      <c r="G34" s="18">
        <v>17864</v>
      </c>
      <c r="H34" s="18">
        <v>17028</v>
      </c>
      <c r="I34" s="18">
        <v>15931</v>
      </c>
      <c r="J34" s="18">
        <v>15129</v>
      </c>
      <c r="K34" s="18">
        <v>14176</v>
      </c>
      <c r="L34" s="18">
        <v>13516</v>
      </c>
      <c r="M34" s="18">
        <v>13027</v>
      </c>
      <c r="N34" s="18">
        <v>12727</v>
      </c>
      <c r="O34" s="18">
        <v>12516</v>
      </c>
      <c r="P34" s="18">
        <v>12482</v>
      </c>
      <c r="Q34" s="18">
        <v>12611</v>
      </c>
      <c r="R34" s="18">
        <v>12719</v>
      </c>
      <c r="S34" s="19">
        <v>13125</v>
      </c>
      <c r="T34" s="27">
        <v>13584</v>
      </c>
      <c r="U34" s="27">
        <v>14185</v>
      </c>
      <c r="V34" s="27">
        <v>14849</v>
      </c>
      <c r="W34" s="17">
        <f t="shared" si="4"/>
        <v>4.6810010574550587E-2</v>
      </c>
      <c r="X34" s="18">
        <f t="shared" si="5"/>
        <v>664</v>
      </c>
    </row>
    <row r="35" spans="1:24" x14ac:dyDescent="0.2">
      <c r="A35" s="71"/>
      <c r="B35" s="71"/>
      <c r="C35" s="46" t="s">
        <v>12</v>
      </c>
      <c r="D35" s="18">
        <v>17659</v>
      </c>
      <c r="E35" s="18">
        <v>18427</v>
      </c>
      <c r="F35" s="18">
        <v>18539</v>
      </c>
      <c r="G35" s="18">
        <v>18541</v>
      </c>
      <c r="H35" s="18">
        <v>18445</v>
      </c>
      <c r="I35" s="18">
        <v>18243</v>
      </c>
      <c r="J35" s="18">
        <v>17656</v>
      </c>
      <c r="K35" s="18">
        <v>17125</v>
      </c>
      <c r="L35" s="18">
        <v>16661</v>
      </c>
      <c r="M35" s="18">
        <v>15970</v>
      </c>
      <c r="N35" s="18">
        <v>15484</v>
      </c>
      <c r="O35" s="18">
        <v>14695</v>
      </c>
      <c r="P35" s="18">
        <v>13754</v>
      </c>
      <c r="Q35" s="18">
        <v>13100</v>
      </c>
      <c r="R35" s="18">
        <v>12583</v>
      </c>
      <c r="S35" s="19">
        <v>12208</v>
      </c>
      <c r="T35" s="27">
        <v>12011</v>
      </c>
      <c r="U35" s="27">
        <v>12008</v>
      </c>
      <c r="V35" s="27">
        <v>12110</v>
      </c>
      <c r="W35" s="17">
        <f t="shared" si="4"/>
        <v>8.4943371085943742E-3</v>
      </c>
      <c r="X35" s="18">
        <f t="shared" si="5"/>
        <v>102</v>
      </c>
    </row>
    <row r="36" spans="1:24" x14ac:dyDescent="0.2">
      <c r="A36" s="71"/>
      <c r="B36" s="71"/>
      <c r="C36" s="47" t="s">
        <v>7</v>
      </c>
      <c r="D36" s="18">
        <v>10182</v>
      </c>
      <c r="E36" s="18">
        <v>10912</v>
      </c>
      <c r="F36" s="18">
        <v>12205</v>
      </c>
      <c r="G36" s="18">
        <v>13300</v>
      </c>
      <c r="H36" s="18">
        <v>14797</v>
      </c>
      <c r="I36" s="18">
        <v>16300</v>
      </c>
      <c r="J36" s="18">
        <v>16976</v>
      </c>
      <c r="K36" s="18">
        <v>17057</v>
      </c>
      <c r="L36" s="18">
        <v>17071</v>
      </c>
      <c r="M36" s="18">
        <v>17021</v>
      </c>
      <c r="N36" s="18">
        <v>17462</v>
      </c>
      <c r="O36" s="18">
        <v>17060</v>
      </c>
      <c r="P36" s="18">
        <v>16687</v>
      </c>
      <c r="Q36" s="18">
        <v>16228</v>
      </c>
      <c r="R36" s="18">
        <v>15520</v>
      </c>
      <c r="S36" s="19">
        <v>14597</v>
      </c>
      <c r="T36" s="27">
        <v>13886</v>
      </c>
      <c r="U36" s="27">
        <v>13003</v>
      </c>
      <c r="V36" s="27">
        <v>12372</v>
      </c>
      <c r="W36" s="17">
        <f t="shared" si="4"/>
        <v>-4.8527262939321747E-2</v>
      </c>
      <c r="X36" s="18">
        <f t="shared" si="5"/>
        <v>-631</v>
      </c>
    </row>
    <row r="37" spans="1:24" x14ac:dyDescent="0.2">
      <c r="A37" s="72"/>
      <c r="B37" s="72"/>
      <c r="C37" s="48" t="s">
        <v>13</v>
      </c>
      <c r="D37" s="18">
        <v>10373</v>
      </c>
      <c r="E37" s="18">
        <v>10016</v>
      </c>
      <c r="F37" s="18">
        <v>9787</v>
      </c>
      <c r="G37" s="18">
        <v>9668</v>
      </c>
      <c r="H37" s="18">
        <v>9343</v>
      </c>
      <c r="I37" s="18">
        <v>9078</v>
      </c>
      <c r="J37" s="18">
        <v>9685</v>
      </c>
      <c r="K37" s="18">
        <v>10924</v>
      </c>
      <c r="L37" s="18">
        <v>11919</v>
      </c>
      <c r="M37" s="18">
        <v>13353</v>
      </c>
      <c r="N37" s="18">
        <v>15086</v>
      </c>
      <c r="O37" s="18">
        <v>15818</v>
      </c>
      <c r="P37" s="18">
        <v>16005</v>
      </c>
      <c r="Q37" s="18">
        <v>16055</v>
      </c>
      <c r="R37" s="18">
        <v>16096</v>
      </c>
      <c r="S37" s="19">
        <v>16027</v>
      </c>
      <c r="T37" s="27">
        <v>15671</v>
      </c>
      <c r="U37" s="27">
        <v>15380</v>
      </c>
      <c r="V37" s="27">
        <v>14918</v>
      </c>
      <c r="W37" s="17">
        <f t="shared" si="4"/>
        <v>-3.0039011703511087E-2</v>
      </c>
      <c r="X37" s="18">
        <f t="shared" si="5"/>
        <v>-462</v>
      </c>
    </row>
    <row r="38" spans="1:24" x14ac:dyDescent="0.2">
      <c r="A38" s="72"/>
      <c r="B38" s="72"/>
      <c r="C38" s="48" t="s">
        <v>19</v>
      </c>
      <c r="D38" s="18">
        <v>9128</v>
      </c>
      <c r="E38" s="18">
        <v>9270</v>
      </c>
      <c r="F38" s="18">
        <v>9276</v>
      </c>
      <c r="G38" s="18">
        <v>9193</v>
      </c>
      <c r="H38" s="18">
        <v>9120</v>
      </c>
      <c r="I38" s="18">
        <v>9002</v>
      </c>
      <c r="J38" s="18">
        <v>8722</v>
      </c>
      <c r="K38" s="18">
        <v>8445</v>
      </c>
      <c r="L38" s="18">
        <v>8339</v>
      </c>
      <c r="M38" s="18">
        <v>8035</v>
      </c>
      <c r="N38" s="18">
        <v>8107</v>
      </c>
      <c r="O38" s="18">
        <v>8767</v>
      </c>
      <c r="P38" s="18">
        <v>9946</v>
      </c>
      <c r="Q38" s="18">
        <v>10896</v>
      </c>
      <c r="R38" s="18">
        <v>12184</v>
      </c>
      <c r="S38" s="19">
        <v>13486</v>
      </c>
      <c r="T38" s="27">
        <v>14105</v>
      </c>
      <c r="U38" s="27">
        <v>14234</v>
      </c>
      <c r="V38" s="27">
        <v>14257</v>
      </c>
      <c r="W38" s="17">
        <f t="shared" si="4"/>
        <v>1.6158493747364666E-3</v>
      </c>
      <c r="X38" s="18">
        <f t="shared" si="5"/>
        <v>23</v>
      </c>
    </row>
    <row r="39" spans="1:24" x14ac:dyDescent="0.2">
      <c r="A39" s="72"/>
      <c r="B39" s="72"/>
      <c r="C39" s="48" t="s">
        <v>20</v>
      </c>
      <c r="D39" s="25">
        <f>D24-SUM(D25:D38)</f>
        <v>14070</v>
      </c>
      <c r="E39" s="25">
        <f t="shared" ref="E39:R39" si="6">E24-SUM(E25:E38)</f>
        <v>14654</v>
      </c>
      <c r="F39" s="25">
        <f t="shared" si="6"/>
        <v>15184</v>
      </c>
      <c r="G39" s="25">
        <f t="shared" si="6"/>
        <v>15692</v>
      </c>
      <c r="H39" s="25">
        <f t="shared" si="6"/>
        <v>16224</v>
      </c>
      <c r="I39" s="25">
        <f t="shared" si="6"/>
        <v>16891</v>
      </c>
      <c r="J39" s="25">
        <f t="shared" si="6"/>
        <v>17496</v>
      </c>
      <c r="K39" s="25">
        <f t="shared" si="6"/>
        <v>17898</v>
      </c>
      <c r="L39" s="25">
        <f t="shared" si="6"/>
        <v>18320</v>
      </c>
      <c r="M39" s="25">
        <f t="shared" si="6"/>
        <v>18757</v>
      </c>
      <c r="N39" s="25">
        <f t="shared" si="6"/>
        <v>19369</v>
      </c>
      <c r="O39" s="25">
        <f t="shared" si="6"/>
        <v>19682</v>
      </c>
      <c r="P39" s="25">
        <f t="shared" si="6"/>
        <v>19830</v>
      </c>
      <c r="Q39" s="25">
        <f t="shared" si="6"/>
        <v>20152</v>
      </c>
      <c r="R39" s="25">
        <f t="shared" si="6"/>
        <v>20205</v>
      </c>
      <c r="S39" s="19">
        <v>20341</v>
      </c>
      <c r="T39" s="27">
        <v>21209</v>
      </c>
      <c r="U39" s="27">
        <v>22336</v>
      </c>
      <c r="V39" s="27">
        <v>23271</v>
      </c>
      <c r="W39" s="17">
        <f t="shared" si="4"/>
        <v>4.1860673352435596E-2</v>
      </c>
      <c r="X39" s="18">
        <f t="shared" si="5"/>
        <v>935</v>
      </c>
    </row>
    <row r="40" spans="1:24" s="11" customFormat="1" x14ac:dyDescent="0.2">
      <c r="A40" s="73" t="s">
        <v>26</v>
      </c>
      <c r="B40" s="73"/>
      <c r="C40" s="73"/>
      <c r="D40" s="38">
        <v>242340</v>
      </c>
      <c r="E40" s="38">
        <v>242039</v>
      </c>
      <c r="F40" s="38">
        <v>241993</v>
      </c>
      <c r="G40" s="38">
        <v>241894</v>
      </c>
      <c r="H40" s="38">
        <v>241160</v>
      </c>
      <c r="I40" s="38">
        <v>240811</v>
      </c>
      <c r="J40" s="38">
        <v>240284</v>
      </c>
      <c r="K40" s="38">
        <v>239933</v>
      </c>
      <c r="L40" s="38">
        <v>239957</v>
      </c>
      <c r="M40" s="38">
        <v>240667</v>
      </c>
      <c r="N40" s="38">
        <v>242191</v>
      </c>
      <c r="O40" s="38">
        <v>242128</v>
      </c>
      <c r="P40" s="38">
        <v>242283</v>
      </c>
      <c r="Q40" s="40">
        <v>242708</v>
      </c>
      <c r="R40" s="40">
        <v>242821</v>
      </c>
      <c r="S40" s="36">
        <v>243348</v>
      </c>
      <c r="T40" s="37">
        <v>243998</v>
      </c>
      <c r="U40" s="37">
        <v>244087</v>
      </c>
      <c r="V40" s="37">
        <v>245444</v>
      </c>
      <c r="W40" s="23">
        <f t="shared" si="4"/>
        <v>5.559493131547466E-3</v>
      </c>
      <c r="X40" s="24">
        <f t="shared" si="5"/>
        <v>1357</v>
      </c>
    </row>
    <row r="41" spans="1:24" x14ac:dyDescent="0.2">
      <c r="A41" s="70" t="s">
        <v>3</v>
      </c>
      <c r="B41" s="70"/>
      <c r="C41" s="44" t="s">
        <v>16</v>
      </c>
      <c r="D41" s="18">
        <v>9626</v>
      </c>
      <c r="E41" s="18">
        <v>9445</v>
      </c>
      <c r="F41" s="18">
        <v>9286</v>
      </c>
      <c r="G41" s="18">
        <v>9155</v>
      </c>
      <c r="H41" s="18">
        <v>9207</v>
      </c>
      <c r="I41" s="18">
        <v>9527</v>
      </c>
      <c r="J41" s="18">
        <v>9713</v>
      </c>
      <c r="K41" s="18">
        <v>10081</v>
      </c>
      <c r="L41" s="18">
        <v>10488</v>
      </c>
      <c r="M41" s="18">
        <v>11060</v>
      </c>
      <c r="N41" s="18">
        <v>11349</v>
      </c>
      <c r="O41" s="18">
        <v>11437</v>
      </c>
      <c r="P41" s="18">
        <v>11436</v>
      </c>
      <c r="Q41" s="18">
        <v>11314</v>
      </c>
      <c r="R41" s="18">
        <v>11135</v>
      </c>
      <c r="S41" s="19">
        <v>11353</v>
      </c>
      <c r="T41" s="27">
        <v>11828</v>
      </c>
      <c r="U41" s="27">
        <v>12291</v>
      </c>
      <c r="V41" s="27">
        <v>12903</v>
      </c>
      <c r="W41" s="17">
        <f t="shared" si="4"/>
        <v>4.9792531120331995E-2</v>
      </c>
      <c r="X41" s="18">
        <f t="shared" si="5"/>
        <v>612</v>
      </c>
    </row>
    <row r="42" spans="1:24" x14ac:dyDescent="0.2">
      <c r="A42" s="70"/>
      <c r="B42" s="70"/>
      <c r="C42" s="44" t="s">
        <v>17</v>
      </c>
      <c r="D42" s="18">
        <v>11232</v>
      </c>
      <c r="E42" s="18">
        <v>10771</v>
      </c>
      <c r="F42" s="18">
        <v>10459</v>
      </c>
      <c r="G42" s="18">
        <v>10144</v>
      </c>
      <c r="H42" s="18">
        <v>9757</v>
      </c>
      <c r="I42" s="18">
        <v>9455</v>
      </c>
      <c r="J42" s="18">
        <v>9206</v>
      </c>
      <c r="K42" s="18">
        <v>8967</v>
      </c>
      <c r="L42" s="18">
        <v>8935</v>
      </c>
      <c r="M42" s="18">
        <v>9053</v>
      </c>
      <c r="N42" s="18">
        <v>9067</v>
      </c>
      <c r="O42" s="18">
        <v>9308</v>
      </c>
      <c r="P42" s="18">
        <v>9821</v>
      </c>
      <c r="Q42" s="18">
        <v>10269</v>
      </c>
      <c r="R42" s="18">
        <v>10921</v>
      </c>
      <c r="S42" s="19">
        <v>11187</v>
      </c>
      <c r="T42" s="27">
        <v>11362</v>
      </c>
      <c r="U42" s="27">
        <v>11367</v>
      </c>
      <c r="V42" s="27">
        <v>11229</v>
      </c>
      <c r="W42" s="17">
        <f t="shared" si="4"/>
        <v>-1.2140406439693829E-2</v>
      </c>
      <c r="X42" s="18">
        <f t="shared" si="5"/>
        <v>-138</v>
      </c>
    </row>
    <row r="43" spans="1:24" x14ac:dyDescent="0.2">
      <c r="A43" s="70"/>
      <c r="B43" s="70"/>
      <c r="C43" s="45" t="s">
        <v>18</v>
      </c>
      <c r="D43" s="18">
        <v>13454</v>
      </c>
      <c r="E43" s="18">
        <v>12946</v>
      </c>
      <c r="F43" s="18">
        <v>12415</v>
      </c>
      <c r="G43" s="18">
        <v>11938</v>
      </c>
      <c r="H43" s="18">
        <v>11533</v>
      </c>
      <c r="I43" s="18">
        <v>11107</v>
      </c>
      <c r="J43" s="18">
        <v>10603</v>
      </c>
      <c r="K43" s="18">
        <v>10244</v>
      </c>
      <c r="L43" s="18">
        <v>9908</v>
      </c>
      <c r="M43" s="18">
        <v>9532</v>
      </c>
      <c r="N43" s="18">
        <v>9096</v>
      </c>
      <c r="O43" s="18">
        <v>8870</v>
      </c>
      <c r="P43" s="18">
        <v>8640</v>
      </c>
      <c r="Q43" s="18">
        <v>8606</v>
      </c>
      <c r="R43" s="18">
        <v>8610</v>
      </c>
      <c r="S43" s="19">
        <v>8865</v>
      </c>
      <c r="T43" s="27">
        <v>9150</v>
      </c>
      <c r="U43" s="27">
        <v>9643</v>
      </c>
      <c r="V43" s="27">
        <v>10161</v>
      </c>
      <c r="W43" s="17">
        <f t="shared" si="4"/>
        <v>5.3717722700404424E-2</v>
      </c>
      <c r="X43" s="18">
        <f t="shared" si="5"/>
        <v>518</v>
      </c>
    </row>
    <row r="44" spans="1:24" x14ac:dyDescent="0.2">
      <c r="A44" s="70"/>
      <c r="B44" s="70"/>
      <c r="C44" s="46" t="s">
        <v>14</v>
      </c>
      <c r="D44" s="18">
        <v>18064</v>
      </c>
      <c r="E44" s="18">
        <v>17318</v>
      </c>
      <c r="F44" s="18">
        <v>16501</v>
      </c>
      <c r="G44" s="18">
        <v>15583</v>
      </c>
      <c r="H44" s="18">
        <v>14601</v>
      </c>
      <c r="I44" s="18">
        <v>13719</v>
      </c>
      <c r="J44" s="18">
        <v>13221</v>
      </c>
      <c r="K44" s="18">
        <v>12816</v>
      </c>
      <c r="L44" s="18">
        <v>12300</v>
      </c>
      <c r="M44" s="18">
        <v>11994</v>
      </c>
      <c r="N44" s="18">
        <v>11644</v>
      </c>
      <c r="O44" s="18">
        <v>10541</v>
      </c>
      <c r="P44" s="18">
        <v>10501</v>
      </c>
      <c r="Q44" s="18">
        <v>10114</v>
      </c>
      <c r="R44" s="18">
        <v>9647</v>
      </c>
      <c r="S44" s="19">
        <v>9321</v>
      </c>
      <c r="T44" s="27">
        <v>9062</v>
      </c>
      <c r="U44" s="27">
        <v>8736</v>
      </c>
      <c r="V44" s="27">
        <v>8744</v>
      </c>
      <c r="W44" s="17">
        <f t="shared" si="4"/>
        <v>9.157509157509125E-4</v>
      </c>
      <c r="X44" s="18">
        <f t="shared" si="5"/>
        <v>8</v>
      </c>
    </row>
    <row r="45" spans="1:24" x14ac:dyDescent="0.2">
      <c r="A45" s="70"/>
      <c r="B45" s="70"/>
      <c r="C45" s="46" t="s">
        <v>9</v>
      </c>
      <c r="D45" s="18">
        <v>22390</v>
      </c>
      <c r="E45" s="18">
        <v>21859</v>
      </c>
      <c r="F45" s="18">
        <v>21696</v>
      </c>
      <c r="G45" s="18">
        <v>21517</v>
      </c>
      <c r="H45" s="18">
        <v>20873</v>
      </c>
      <c r="I45" s="18">
        <v>19974</v>
      </c>
      <c r="J45" s="18">
        <v>19010</v>
      </c>
      <c r="K45" s="18">
        <v>17900</v>
      </c>
      <c r="L45" s="18">
        <v>16937</v>
      </c>
      <c r="M45" s="18">
        <v>16127</v>
      </c>
      <c r="N45" s="18">
        <v>16819</v>
      </c>
      <c r="O45" s="18">
        <v>16294</v>
      </c>
      <c r="P45" s="18">
        <v>15101</v>
      </c>
      <c r="Q45" s="18">
        <v>14279</v>
      </c>
      <c r="R45" s="18">
        <v>13136</v>
      </c>
      <c r="S45" s="19">
        <v>12089</v>
      </c>
      <c r="T45" s="27">
        <v>11018</v>
      </c>
      <c r="U45" s="27">
        <v>10511</v>
      </c>
      <c r="V45" s="27">
        <v>10073</v>
      </c>
      <c r="W45" s="17">
        <f t="shared" si="4"/>
        <v>-4.1670630767767114E-2</v>
      </c>
      <c r="X45" s="18">
        <f t="shared" si="5"/>
        <v>-438</v>
      </c>
    </row>
    <row r="46" spans="1:24" x14ac:dyDescent="0.2">
      <c r="A46" s="71"/>
      <c r="B46" s="71"/>
      <c r="C46" s="46" t="s">
        <v>4</v>
      </c>
      <c r="D46" s="18">
        <v>18251</v>
      </c>
      <c r="E46" s="18">
        <v>19115</v>
      </c>
      <c r="F46" s="18">
        <v>20090</v>
      </c>
      <c r="G46" s="18">
        <v>20715</v>
      </c>
      <c r="H46" s="18">
        <v>21047</v>
      </c>
      <c r="I46" s="18">
        <v>21179</v>
      </c>
      <c r="J46" s="18">
        <v>20814</v>
      </c>
      <c r="K46" s="18">
        <v>20528</v>
      </c>
      <c r="L46" s="18">
        <v>20251</v>
      </c>
      <c r="M46" s="18">
        <v>19983</v>
      </c>
      <c r="N46" s="18">
        <v>20222</v>
      </c>
      <c r="O46" s="18">
        <v>20330</v>
      </c>
      <c r="P46" s="18">
        <v>20002</v>
      </c>
      <c r="Q46" s="18">
        <v>19412</v>
      </c>
      <c r="R46" s="18">
        <v>18638</v>
      </c>
      <c r="S46" s="19">
        <v>17832</v>
      </c>
      <c r="T46" s="27">
        <v>17194</v>
      </c>
      <c r="U46" s="27">
        <v>15845</v>
      </c>
      <c r="V46" s="27">
        <v>15208</v>
      </c>
      <c r="W46" s="17">
        <f t="shared" si="4"/>
        <v>-4.0201956453139842E-2</v>
      </c>
      <c r="X46" s="18">
        <f t="shared" si="5"/>
        <v>-637</v>
      </c>
    </row>
    <row r="47" spans="1:24" x14ac:dyDescent="0.2">
      <c r="A47" s="71"/>
      <c r="B47" s="71"/>
      <c r="C47" s="46" t="s">
        <v>10</v>
      </c>
      <c r="D47" s="18">
        <v>14224</v>
      </c>
      <c r="E47" s="18">
        <v>14923</v>
      </c>
      <c r="F47" s="18">
        <v>15555</v>
      </c>
      <c r="G47" s="18">
        <v>16422</v>
      </c>
      <c r="H47" s="18">
        <v>17114</v>
      </c>
      <c r="I47" s="18">
        <v>18100</v>
      </c>
      <c r="J47" s="18">
        <v>19123</v>
      </c>
      <c r="K47" s="18">
        <v>20173</v>
      </c>
      <c r="L47" s="18">
        <v>20749</v>
      </c>
      <c r="M47" s="18">
        <v>21184</v>
      </c>
      <c r="N47" s="18">
        <v>20562</v>
      </c>
      <c r="O47" s="18">
        <v>20429</v>
      </c>
      <c r="P47" s="18">
        <v>20365</v>
      </c>
      <c r="Q47" s="18">
        <v>20766</v>
      </c>
      <c r="R47" s="18">
        <v>21229</v>
      </c>
      <c r="S47" s="19">
        <v>21544</v>
      </c>
      <c r="T47" s="27">
        <v>21739</v>
      </c>
      <c r="U47" s="27">
        <v>21500</v>
      </c>
      <c r="V47" s="27">
        <v>21014</v>
      </c>
      <c r="W47" s="17">
        <f t="shared" si="4"/>
        <v>-2.2604651162790645E-2</v>
      </c>
      <c r="X47" s="18">
        <f t="shared" si="5"/>
        <v>-486</v>
      </c>
    </row>
    <row r="48" spans="1:24" x14ac:dyDescent="0.2">
      <c r="A48" s="71"/>
      <c r="B48" s="71"/>
      <c r="C48" s="46" t="s">
        <v>5</v>
      </c>
      <c r="D48" s="18">
        <v>13830</v>
      </c>
      <c r="E48" s="18">
        <v>13465</v>
      </c>
      <c r="F48" s="18">
        <v>13427</v>
      </c>
      <c r="G48" s="18">
        <v>13337</v>
      </c>
      <c r="H48" s="18">
        <v>13530</v>
      </c>
      <c r="I48" s="18">
        <v>13899</v>
      </c>
      <c r="J48" s="18">
        <v>14566</v>
      </c>
      <c r="K48" s="18">
        <v>15162</v>
      </c>
      <c r="L48" s="18">
        <v>16020</v>
      </c>
      <c r="M48" s="18">
        <v>16779</v>
      </c>
      <c r="N48" s="18">
        <v>17075</v>
      </c>
      <c r="O48" s="18">
        <v>17881</v>
      </c>
      <c r="P48" s="18">
        <v>18827</v>
      </c>
      <c r="Q48" s="18">
        <v>19468</v>
      </c>
      <c r="R48" s="18">
        <v>19937</v>
      </c>
      <c r="S48" s="19">
        <v>20262</v>
      </c>
      <c r="T48" s="27">
        <v>20271</v>
      </c>
      <c r="U48" s="27">
        <v>20382</v>
      </c>
      <c r="V48" s="27">
        <v>20931</v>
      </c>
      <c r="W48" s="17">
        <f t="shared" si="4"/>
        <v>2.693553135119231E-2</v>
      </c>
      <c r="X48" s="18">
        <f t="shared" si="5"/>
        <v>549</v>
      </c>
    </row>
    <row r="49" spans="1:24" x14ac:dyDescent="0.2">
      <c r="A49" s="71"/>
      <c r="B49" s="71"/>
      <c r="C49" s="46" t="s">
        <v>11</v>
      </c>
      <c r="D49" s="18">
        <v>18331</v>
      </c>
      <c r="E49" s="18">
        <v>17010</v>
      </c>
      <c r="F49" s="18">
        <v>15650</v>
      </c>
      <c r="G49" s="18">
        <v>14690</v>
      </c>
      <c r="H49" s="18">
        <v>13990</v>
      </c>
      <c r="I49" s="18">
        <v>13460</v>
      </c>
      <c r="J49" s="18">
        <v>13057</v>
      </c>
      <c r="K49" s="18">
        <v>12985</v>
      </c>
      <c r="L49" s="18">
        <v>12938</v>
      </c>
      <c r="M49" s="18">
        <v>13163</v>
      </c>
      <c r="N49" s="18">
        <v>13444</v>
      </c>
      <c r="O49" s="18">
        <v>14005</v>
      </c>
      <c r="P49" s="18">
        <v>14517</v>
      </c>
      <c r="Q49" s="18">
        <v>15208</v>
      </c>
      <c r="R49" s="18">
        <v>15901</v>
      </c>
      <c r="S49" s="19">
        <v>16736</v>
      </c>
      <c r="T49" s="27">
        <v>17621</v>
      </c>
      <c r="U49" s="27">
        <v>18635</v>
      </c>
      <c r="V49" s="27">
        <v>19305</v>
      </c>
      <c r="W49" s="17">
        <f t="shared" si="4"/>
        <v>3.5953850281728039E-2</v>
      </c>
      <c r="X49" s="18">
        <f t="shared" si="5"/>
        <v>670</v>
      </c>
    </row>
    <row r="50" spans="1:24" x14ac:dyDescent="0.2">
      <c r="A50" s="71"/>
      <c r="B50" s="71"/>
      <c r="C50" s="46" t="s">
        <v>6</v>
      </c>
      <c r="D50" s="18">
        <v>21852</v>
      </c>
      <c r="E50" s="18">
        <v>21540</v>
      </c>
      <c r="F50" s="18">
        <v>21033</v>
      </c>
      <c r="G50" s="18">
        <v>20369</v>
      </c>
      <c r="H50" s="18">
        <v>19204</v>
      </c>
      <c r="I50" s="18">
        <v>17852</v>
      </c>
      <c r="J50" s="18">
        <v>16533</v>
      </c>
      <c r="K50" s="18">
        <v>15149</v>
      </c>
      <c r="L50" s="18">
        <v>14225</v>
      </c>
      <c r="M50" s="18">
        <v>13572</v>
      </c>
      <c r="N50" s="18">
        <v>13262</v>
      </c>
      <c r="O50" s="18">
        <v>12880</v>
      </c>
      <c r="P50" s="18">
        <v>12765</v>
      </c>
      <c r="Q50" s="18">
        <v>12690</v>
      </c>
      <c r="R50" s="18">
        <v>12851</v>
      </c>
      <c r="S50" s="19">
        <v>13167</v>
      </c>
      <c r="T50" s="27">
        <v>13768</v>
      </c>
      <c r="U50" s="27">
        <v>14267</v>
      </c>
      <c r="V50" s="27">
        <v>15017</v>
      </c>
      <c r="W50" s="17">
        <f t="shared" si="4"/>
        <v>5.2568865213429516E-2</v>
      </c>
      <c r="X50" s="18">
        <f t="shared" si="5"/>
        <v>750</v>
      </c>
    </row>
    <row r="51" spans="1:24" x14ac:dyDescent="0.2">
      <c r="A51" s="71"/>
      <c r="B51" s="71"/>
      <c r="C51" s="46" t="s">
        <v>12</v>
      </c>
      <c r="D51" s="18">
        <v>19738</v>
      </c>
      <c r="E51" s="18">
        <v>20592</v>
      </c>
      <c r="F51" s="18">
        <v>20924</v>
      </c>
      <c r="G51" s="18">
        <v>20925</v>
      </c>
      <c r="H51" s="18">
        <v>21229</v>
      </c>
      <c r="I51" s="18">
        <v>21184</v>
      </c>
      <c r="J51" s="18">
        <v>20835</v>
      </c>
      <c r="K51" s="18">
        <v>20304</v>
      </c>
      <c r="L51" s="18">
        <v>19635</v>
      </c>
      <c r="M51" s="18">
        <v>18572</v>
      </c>
      <c r="N51" s="18">
        <v>17620</v>
      </c>
      <c r="O51" s="18">
        <v>16375</v>
      </c>
      <c r="P51" s="18">
        <v>15037</v>
      </c>
      <c r="Q51" s="18">
        <v>14135</v>
      </c>
      <c r="R51" s="18">
        <v>13436</v>
      </c>
      <c r="S51" s="19">
        <v>13011</v>
      </c>
      <c r="T51" s="27">
        <v>12638</v>
      </c>
      <c r="U51" s="27">
        <v>12560</v>
      </c>
      <c r="V51" s="27">
        <v>12449</v>
      </c>
      <c r="W51" s="17">
        <f t="shared" si="4"/>
        <v>-8.8375796178343791E-3</v>
      </c>
      <c r="X51" s="18">
        <f t="shared" si="5"/>
        <v>-111</v>
      </c>
    </row>
    <row r="52" spans="1:24" x14ac:dyDescent="0.2">
      <c r="A52" s="71"/>
      <c r="B52" s="71"/>
      <c r="C52" s="47" t="s">
        <v>7</v>
      </c>
      <c r="D52" s="18">
        <v>11651</v>
      </c>
      <c r="E52" s="18">
        <v>12531</v>
      </c>
      <c r="F52" s="18">
        <v>13977</v>
      </c>
      <c r="G52" s="18">
        <v>15552</v>
      </c>
      <c r="H52" s="18">
        <v>17074</v>
      </c>
      <c r="I52" s="18">
        <v>18974</v>
      </c>
      <c r="J52" s="18">
        <v>19777</v>
      </c>
      <c r="K52" s="18">
        <v>20082</v>
      </c>
      <c r="L52" s="18">
        <v>20132</v>
      </c>
      <c r="M52" s="18">
        <v>20392</v>
      </c>
      <c r="N52" s="18">
        <v>20591</v>
      </c>
      <c r="O52" s="18">
        <v>20270</v>
      </c>
      <c r="P52" s="18">
        <v>19879</v>
      </c>
      <c r="Q52" s="18">
        <v>19305</v>
      </c>
      <c r="R52" s="18">
        <v>18339</v>
      </c>
      <c r="S52" s="19">
        <v>17047</v>
      </c>
      <c r="T52" s="27">
        <v>15885</v>
      </c>
      <c r="U52" s="27">
        <v>14637</v>
      </c>
      <c r="V52" s="27">
        <v>13764</v>
      </c>
      <c r="W52" s="17">
        <f t="shared" si="4"/>
        <v>-5.964336954293914E-2</v>
      </c>
      <c r="X52" s="18">
        <f t="shared" si="5"/>
        <v>-873</v>
      </c>
    </row>
    <row r="53" spans="1:24" x14ac:dyDescent="0.2">
      <c r="A53" s="72"/>
      <c r="B53" s="72"/>
      <c r="C53" s="48" t="s">
        <v>13</v>
      </c>
      <c r="D53" s="18">
        <v>12477</v>
      </c>
      <c r="E53" s="18">
        <v>12169</v>
      </c>
      <c r="F53" s="18">
        <v>11837</v>
      </c>
      <c r="G53" s="18">
        <v>11648</v>
      </c>
      <c r="H53" s="18">
        <v>11326</v>
      </c>
      <c r="I53" s="18">
        <v>11028</v>
      </c>
      <c r="J53" s="18">
        <v>11899</v>
      </c>
      <c r="K53" s="18">
        <v>13291</v>
      </c>
      <c r="L53" s="18">
        <v>14815</v>
      </c>
      <c r="M53" s="18">
        <v>16316</v>
      </c>
      <c r="N53" s="18">
        <v>18267</v>
      </c>
      <c r="O53" s="18">
        <v>19071</v>
      </c>
      <c r="P53" s="18">
        <v>19331</v>
      </c>
      <c r="Q53" s="18">
        <v>19384</v>
      </c>
      <c r="R53" s="18">
        <v>19603</v>
      </c>
      <c r="S53" s="19">
        <v>19727</v>
      </c>
      <c r="T53" s="27">
        <v>19433</v>
      </c>
      <c r="U53" s="27">
        <v>19083</v>
      </c>
      <c r="V53" s="27">
        <v>18571</v>
      </c>
      <c r="W53" s="17">
        <f t="shared" si="4"/>
        <v>-2.6830162972279026E-2</v>
      </c>
      <c r="X53" s="18">
        <f t="shared" si="5"/>
        <v>-512</v>
      </c>
    </row>
    <row r="54" spans="1:24" x14ac:dyDescent="0.2">
      <c r="A54" s="72"/>
      <c r="B54" s="72"/>
      <c r="C54" s="48" t="s">
        <v>19</v>
      </c>
      <c r="D54" s="18">
        <v>11571</v>
      </c>
      <c r="E54" s="18">
        <v>11715</v>
      </c>
      <c r="F54" s="18">
        <v>11767</v>
      </c>
      <c r="G54" s="18">
        <v>11818</v>
      </c>
      <c r="H54" s="18">
        <v>11799</v>
      </c>
      <c r="I54" s="18">
        <v>11739</v>
      </c>
      <c r="J54" s="18">
        <v>11429</v>
      </c>
      <c r="K54" s="18">
        <v>11130</v>
      </c>
      <c r="L54" s="18">
        <v>10935</v>
      </c>
      <c r="M54" s="18">
        <v>10659</v>
      </c>
      <c r="N54" s="18">
        <v>10468</v>
      </c>
      <c r="O54" s="18">
        <v>11322</v>
      </c>
      <c r="P54" s="18">
        <v>12698</v>
      </c>
      <c r="Q54" s="18">
        <v>14079</v>
      </c>
      <c r="R54" s="18">
        <v>15473</v>
      </c>
      <c r="S54" s="19">
        <v>17174</v>
      </c>
      <c r="T54" s="27">
        <v>17962</v>
      </c>
      <c r="U54" s="27">
        <v>18208</v>
      </c>
      <c r="V54" s="27">
        <v>18332</v>
      </c>
      <c r="W54" s="17">
        <f t="shared" si="4"/>
        <v>6.8101933216169197E-3</v>
      </c>
      <c r="X54" s="18">
        <f t="shared" si="5"/>
        <v>124</v>
      </c>
    </row>
    <row r="55" spans="1:24" x14ac:dyDescent="0.2">
      <c r="A55" s="72"/>
      <c r="B55" s="72"/>
      <c r="C55" s="48" t="s">
        <v>20</v>
      </c>
      <c r="D55" s="25">
        <f>D40-SUM(D41:D54)</f>
        <v>25649</v>
      </c>
      <c r="E55" s="25">
        <f t="shared" ref="E55" si="7">E40-SUM(E41:E54)</f>
        <v>26640</v>
      </c>
      <c r="F55" s="25">
        <f t="shared" ref="F55" si="8">F40-SUM(F41:F54)</f>
        <v>27376</v>
      </c>
      <c r="G55" s="25">
        <f t="shared" ref="G55" si="9">G40-SUM(G41:G54)</f>
        <v>28081</v>
      </c>
      <c r="H55" s="25">
        <f t="shared" ref="H55" si="10">H40-SUM(H41:H54)</f>
        <v>28876</v>
      </c>
      <c r="I55" s="25">
        <f t="shared" ref="I55" si="11">I40-SUM(I41:I54)</f>
        <v>29614</v>
      </c>
      <c r="J55" s="25">
        <f t="shared" ref="J55" si="12">J40-SUM(J41:J54)</f>
        <v>30498</v>
      </c>
      <c r="K55" s="25">
        <f t="shared" ref="K55" si="13">K40-SUM(K41:K54)</f>
        <v>31121</v>
      </c>
      <c r="L55" s="25">
        <f t="shared" ref="L55" si="14">L40-SUM(L41:L54)</f>
        <v>31689</v>
      </c>
      <c r="M55" s="25">
        <f t="shared" ref="M55" si="15">M40-SUM(M41:M54)</f>
        <v>32281</v>
      </c>
      <c r="N55" s="25">
        <f t="shared" ref="N55" si="16">N40-SUM(N41:N54)</f>
        <v>32705</v>
      </c>
      <c r="O55" s="25">
        <f t="shared" ref="O55" si="17">O40-SUM(O41:O54)</f>
        <v>33115</v>
      </c>
      <c r="P55" s="25">
        <f t="shared" ref="P55" si="18">P40-SUM(P41:P54)</f>
        <v>33363</v>
      </c>
      <c r="Q55" s="25">
        <f t="shared" ref="Q55" si="19">Q40-SUM(Q41:Q54)</f>
        <v>33679</v>
      </c>
      <c r="R55" s="25">
        <f t="shared" ref="R55" si="20">R40-SUM(R41:R54)</f>
        <v>33965</v>
      </c>
      <c r="S55" s="19">
        <v>34033</v>
      </c>
      <c r="T55" s="27">
        <v>35067</v>
      </c>
      <c r="U55" s="27">
        <v>36422</v>
      </c>
      <c r="V55" s="27">
        <v>37743</v>
      </c>
      <c r="W55" s="17">
        <f t="shared" si="4"/>
        <v>3.6269287793092131E-2</v>
      </c>
      <c r="X55" s="18">
        <f t="shared" si="5"/>
        <v>1321</v>
      </c>
    </row>
    <row r="56" spans="1:24" ht="32.25" customHeight="1" outlineLevel="1" x14ac:dyDescent="0.2">
      <c r="A56" s="74" t="s">
        <v>29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</row>
    <row r="57" spans="1:24" ht="37.5" customHeight="1" outlineLevel="1" x14ac:dyDescent="0.2">
      <c r="A57" s="75" t="s">
        <v>31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</row>
    <row r="58" spans="1:24" ht="37.5" customHeight="1" outlineLevel="1" x14ac:dyDescent="0.2">
      <c r="A58" s="75" t="s">
        <v>30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x14ac:dyDescent="0.2">
      <c r="A59" s="29" t="s">
        <v>24</v>
      </c>
    </row>
    <row r="60" spans="1:24" x14ac:dyDescent="0.2">
      <c r="A60" s="29"/>
    </row>
    <row r="67" spans="4:11" x14ac:dyDescent="0.2">
      <c r="D67" s="10"/>
      <c r="E67" s="10"/>
      <c r="F67" s="10"/>
      <c r="G67" s="10"/>
      <c r="H67" s="10"/>
      <c r="I67" s="10"/>
      <c r="J67" s="10"/>
      <c r="K67" s="10"/>
    </row>
    <row r="89" spans="1:1" x14ac:dyDescent="0.2">
      <c r="A89" s="29" t="s">
        <v>24</v>
      </c>
    </row>
  </sheetData>
  <mergeCells count="17">
    <mergeCell ref="A56:X56"/>
    <mergeCell ref="A58:X58"/>
    <mergeCell ref="A57:X57"/>
    <mergeCell ref="A41:B55"/>
    <mergeCell ref="A40:C40"/>
    <mergeCell ref="A8:C8"/>
    <mergeCell ref="A9:B23"/>
    <mergeCell ref="A24:C24"/>
    <mergeCell ref="A25:B39"/>
    <mergeCell ref="D4:X4"/>
    <mergeCell ref="A2:C2"/>
    <mergeCell ref="A3:C3"/>
    <mergeCell ref="A4:C4"/>
    <mergeCell ref="A5:A7"/>
    <mergeCell ref="B5:C5"/>
    <mergeCell ref="B6:C6"/>
    <mergeCell ref="B7:C7"/>
  </mergeCells>
  <phoneticPr fontId="2" type="noConversion"/>
  <conditionalFormatting sqref="W5:W6 W3 W8:W55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:X6 X3 X8:X55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31496062992125984" top="0.74803149606299213" bottom="0.74803149606299213" header="0.31496062992125984" footer="0.31496062992125984"/>
  <pageSetup paperSize="9" scale="60" orientation="landscape" r:id="rId1"/>
  <headerFooter>
    <oddHeader>&amp;LGDAŃSK W LICZBACH / MIESZKAŃCY
&amp;F&amp;R&amp;D</oddHeader>
    <oddFooter>&amp;L&amp;"Arial,Kursywa"&amp;8Opracowanie: Referat Badań i Analiz Społeczno-Gospodarczych, Wydział Polityki Gospodarczej, UMG&amp;R&amp;"Arial,Kursywa"&amp;8www.gdansk.pl/gdanskwliczbach</oddFooter>
  </headerFooter>
  <rowBreaks count="1" manualBreakCount="1">
    <brk id="59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Liczba ludności</vt:lpstr>
      <vt:lpstr>'Liczba ludności'!Obszar_wydruku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Hrynkiewicz Marcin</dc:creator>
  <cp:lastModifiedBy>Hrynkiewicz Marcin</cp:lastModifiedBy>
  <cp:lastPrinted>2019-07-02T09:49:01Z</cp:lastPrinted>
  <dcterms:created xsi:type="dcterms:W3CDTF">2007-01-05T13:21:26Z</dcterms:created>
  <dcterms:modified xsi:type="dcterms:W3CDTF">2019-07-02T09:50:01Z</dcterms:modified>
</cp:coreProperties>
</file>